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11295" windowHeight="6240" tabRatio="594" firstSheet="1" activeTab="1"/>
  </bookViews>
  <sheets>
    <sheet name="000000" sheetId="1" state="veryHidden" r:id="rId1"/>
    <sheet name="Prog.Kullanılışı." sheetId="2" r:id="rId2"/>
    <sheet name="Sorular" sheetId="3" r:id="rId3"/>
    <sheet name="Cevaplar" sheetId="4" r:id="rId4"/>
    <sheet name="Puan" sheetId="5" r:id="rId5"/>
    <sheet name="Sonuç" sheetId="6" r:id="rId6"/>
  </sheets>
  <definedNames>
    <definedName name="Z_E30941F6_D8B2_11D4_A63C_E1220A52DC7A_.wvu.Cols" localSheetId="3" hidden="1">'Cevaplar'!#REF!</definedName>
  </definedNames>
  <calcPr fullCalcOnLoad="1"/>
</workbook>
</file>

<file path=xl/sharedStrings.xml><?xml version="1.0" encoding="utf-8"?>
<sst xmlns="http://schemas.openxmlformats.org/spreadsheetml/2006/main" count="109" uniqueCount="96">
  <si>
    <t>İçinizdeki sinirlilik ve titreme hali</t>
  </si>
  <si>
    <t>Baygınlık , baş dönmesi</t>
  </si>
  <si>
    <t>Olayları hatırlamada güçlük</t>
  </si>
  <si>
    <t>Çok kolayca kızıp öfkelenme</t>
  </si>
  <si>
    <t>Yaşamınıza son verme düşüncesi.</t>
  </si>
  <si>
    <t>İnsanların çoğuna güvenilemeyeciği hissi.</t>
  </si>
  <si>
    <t>İştahta bozukluklar.</t>
  </si>
  <si>
    <t>Kontrol edemediğiniz duygu patlamaları.</t>
  </si>
  <si>
    <t>Başka insanlarla beraberken bile yalnızlık hissetme.</t>
  </si>
  <si>
    <t>İşleri bitirme konusunda kendini engellenmiş  hissetme.</t>
  </si>
  <si>
    <t>Yalnızlık  hissetme.</t>
  </si>
  <si>
    <t>Hüzünlü, kederli  hissetme.</t>
  </si>
  <si>
    <t>Hiçbir şeye ilgi duymamak.</t>
  </si>
  <si>
    <t>Kendini ağlamaklı  hissetme.</t>
  </si>
  <si>
    <t>Kolayca incinebilme , kırılma.</t>
  </si>
  <si>
    <t>İnsanların sizi sevmediğini, size kötü davrandığına inanma.</t>
  </si>
  <si>
    <t>Kendini diğer insanlardan daha aşağı görmek.</t>
  </si>
  <si>
    <t>Mide bozukluğu,bulantı.</t>
  </si>
  <si>
    <t>Diğer insanların sizi gözlediği ya da hakkınızda konuştuğu duygusu.</t>
  </si>
  <si>
    <t>Uykuya dalmada güçlük.</t>
  </si>
  <si>
    <t>Yaptığınız şeyleri tekrar tekrar doğru mu diye kontrol etmek.</t>
  </si>
  <si>
    <t>Karar vermede güçlükler.</t>
  </si>
  <si>
    <t>Otobüs,tren, metro gibi umumi vasıtalarla seyahatlerden korkma.</t>
  </si>
  <si>
    <t>Nefes darlığı , nefessiz kalma.</t>
  </si>
  <si>
    <t>Sıcak,soğuk basmaları.</t>
  </si>
  <si>
    <t>Sizi korkuttuğu için bazı eşya yer ya da etkinliklerden uzak kalmaya çalışmak.</t>
  </si>
  <si>
    <t>Kafanızın bomboş kalması.</t>
  </si>
  <si>
    <t>Bedeninizin bazı bölgelerinde uyuşmalar,karıncalanmalar.</t>
  </si>
  <si>
    <t>Gelecekle ilgili umutsuzluk duyguları.</t>
  </si>
  <si>
    <t>Dikkati bir şey üzerine toplamada güçlük.</t>
  </si>
  <si>
    <t>Bedenin bazı bölgelerinde ,zayıflık, güçsüzlük hissi.</t>
  </si>
  <si>
    <t>Kendini gergin ve tedirgin hissetme.</t>
  </si>
  <si>
    <t>Ölme ve ölüm üzerine düşünceler.</t>
  </si>
  <si>
    <t>Birini dövme, ona zarar verme yaralama isteği.</t>
  </si>
  <si>
    <t>Birşeyleri kırma ,dökme isteği.</t>
  </si>
  <si>
    <t>Diğer insanların  yanında iken yanlış bir şey yapmamaya çalışmak.</t>
  </si>
  <si>
    <t>Kalabalıklardan rahatsızlık duymak.</t>
  </si>
  <si>
    <t>Başka insanlara hiç yakınlık duymamak.</t>
  </si>
  <si>
    <t>Dehşet ve panik nöbetleri.</t>
  </si>
  <si>
    <t>Sık sık tartışmaya girmek.</t>
  </si>
  <si>
    <t>Yalnız kalındığında sinirlilik  hissetme.</t>
  </si>
  <si>
    <t>Kendini  yerinde duramayacak kadar tedirginlik hissetmek.</t>
  </si>
  <si>
    <t>Kendini değersiz görme duygusu.</t>
  </si>
  <si>
    <t>Eğer izin verirseniz insanların sizi sömüreceği duygusu.</t>
  </si>
  <si>
    <t>Suçluluk duyguları.</t>
  </si>
  <si>
    <t>Aklınızda bir bozukluk olduğu fikri.</t>
  </si>
  <si>
    <t xml:space="preserve">Bir başka kişinin sizin düşüncelerinizi kontrol edeceği fikri </t>
  </si>
  <si>
    <t>Başınıza gelen sıkıntılardan  dolayı başkalarının suçlu olduğu duygusu</t>
  </si>
  <si>
    <t>Meydanlık(açık) yerlerden korkma duygusu.</t>
  </si>
  <si>
    <t>SORU NO</t>
  </si>
  <si>
    <t xml:space="preserve">SORULAR
</t>
  </si>
  <si>
    <t>ÖRNEK:</t>
  </si>
  <si>
    <t>Aşağıda belirtilen sorundan ne ölçüde rahatsız olmaktasınız?</t>
  </si>
  <si>
    <t>Örnek: Baygınlık , baş dönmesi: 3</t>
  </si>
  <si>
    <t>MADDELER</t>
  </si>
  <si>
    <t>ADI-SOYADI</t>
  </si>
  <si>
    <t>:</t>
  </si>
  <si>
    <t>.................................................................................................................</t>
  </si>
  <si>
    <t>TERTİBİ</t>
  </si>
  <si>
    <t>BİRLİĞİ</t>
  </si>
  <si>
    <t>KISA SEMPTOM  ENVANTERİ (KSE)</t>
  </si>
  <si>
    <t>Göğüs ( kalp ) bölgesinde ağrılar</t>
  </si>
  <si>
    <t>Hiçbir nedeni olmayan ani korkular.</t>
  </si>
  <si>
    <t>SOMATİZASYON</t>
  </si>
  <si>
    <t>DEPRESYON</t>
  </si>
  <si>
    <t>ANKSİYETE</t>
  </si>
  <si>
    <t>FOBİK ANKSİYETE</t>
  </si>
  <si>
    <t>PSİKOTİZM</t>
  </si>
  <si>
    <t>HOSTİLİTE</t>
  </si>
  <si>
    <t>EK MADDELER</t>
  </si>
  <si>
    <t>OBSESİF-KOMP.SEMP.</t>
  </si>
  <si>
    <t>KİŞİLERARASI DUYARL.</t>
  </si>
  <si>
    <t>PARANOİD DÜŞÜNCEL</t>
  </si>
  <si>
    <t>CEVAPLAR</t>
  </si>
  <si>
    <t>HOSTİLİTE (ÖFKE-DÜŞMANLIK)</t>
  </si>
  <si>
    <t>Bundan sonraki işlemleri program otomatik olarak  yapacaktır.</t>
  </si>
  <si>
    <t>Hatalarınız için cezalandırılmanız gerektiği  düşüncesi.</t>
  </si>
  <si>
    <t>Başarılarınıza  rağmen  diğer insanlardan yeterince takdir görmemek.</t>
  </si>
  <si>
    <t xml:space="preserve">Bu Sayfada herhangi bir işlem yapmayınız.
</t>
  </si>
  <si>
    <t>HAKAN YILMAZ</t>
  </si>
  <si>
    <r>
      <t>"Sorular"</t>
    </r>
    <r>
      <rPr>
        <sz val="9"/>
        <rFont val="Arial"/>
        <family val="2"/>
      </rPr>
      <t>adlı sayfada envanter soruları vardır.</t>
    </r>
  </si>
  <si>
    <r>
      <t xml:space="preserve">"Cevaplar " </t>
    </r>
    <r>
      <rPr>
        <sz val="9"/>
        <rFont val="Arial"/>
        <family val="2"/>
      </rPr>
      <t>adlı sayfaya bireyin cevaplarını yazınız.</t>
    </r>
  </si>
  <si>
    <r>
      <t xml:space="preserve">"Puan " , </t>
    </r>
    <r>
      <rPr>
        <sz val="9"/>
        <rFont val="Arial"/>
        <family val="2"/>
      </rPr>
      <t xml:space="preserve"> adlı sayfa herhangi bir işlem yapmayınız. </t>
    </r>
  </si>
  <si>
    <r>
      <t xml:space="preserve">"Sonuç" </t>
    </r>
    <r>
      <rPr>
        <sz val="9"/>
        <rFont val="Arial"/>
        <family val="2"/>
      </rPr>
      <t>adlı sayfada bireyin envanter sonuçları vardır.</t>
    </r>
  </si>
  <si>
    <r>
      <t xml:space="preserve">"Sonuç " ,  </t>
    </r>
    <r>
      <rPr>
        <sz val="9"/>
        <rFont val="Arial"/>
        <family val="2"/>
      </rPr>
      <t xml:space="preserve">adlı sayfa herhangi bir işlem yapmayınız. </t>
    </r>
  </si>
  <si>
    <t>PROGRAMIN KULLANILIŞI</t>
  </si>
  <si>
    <t>Lütfen bireyin ismini yazınız</t>
  </si>
  <si>
    <t>ÖZEL BALIKESİR FIRAT LİSESİ REHBERLİK SERVİSİ</t>
  </si>
  <si>
    <t xml:space="preserve">                                                                               Akın Yıldırım</t>
  </si>
  <si>
    <t>Örnek:Kolayca kızıp öfkelenme : 4</t>
  </si>
  <si>
    <t>ANKSİYETE - KAYGI</t>
  </si>
  <si>
    <t>PARANOİD DÜŞÜNCEL.(ŞÜPHE)</t>
  </si>
  <si>
    <t>SOMATİZASYON (Bedensel Yakınmalar)</t>
  </si>
  <si>
    <t>OBSESİF-KOMP.SEMP. ( Takıntılar)</t>
  </si>
  <si>
    <t>Not : Bu dosyayı ilk açarken " makroları etkinleştir" butonuna basınız.</t>
  </si>
  <si>
    <t xml:space="preserve">                                                                      rehberakin@mynet.com</t>
  </si>
</sst>
</file>

<file path=xl/styles.xml><?xml version="1.0" encoding="utf-8"?>
<styleSheet xmlns="http://schemas.openxmlformats.org/spreadsheetml/2006/main">
  <numFmts count="27">
    <numFmt numFmtId="5" formatCode="#,##0\ &quot;YTL&quot;;\-#,##0\ &quot;YTL&quot;"/>
    <numFmt numFmtId="6" formatCode="#,##0\ &quot;YTL&quot;;[Red]\-#,##0\ &quot;YTL&quot;"/>
    <numFmt numFmtId="7" formatCode="#,##0.00\ &quot;YTL&quot;;\-#,##0.00\ &quot;YTL&quot;"/>
    <numFmt numFmtId="8" formatCode="#,##0.00\ &quot;YTL&quot;;[Red]\-#,##0.00\ &quot;YTL&quot;"/>
    <numFmt numFmtId="42" formatCode="_-* #,##0\ &quot;YTL&quot;_-;\-* #,##0\ &quot;YTL&quot;_-;_-* &quot;-&quot;\ &quot;YTL&quot;_-;_-@_-"/>
    <numFmt numFmtId="41" formatCode="_-* #,##0\ _Y_T_L_-;\-* #,##0\ _Y_T_L_-;_-* &quot;-&quot;\ _Y_T_L_-;_-@_-"/>
    <numFmt numFmtId="44" formatCode="_-* #,##0.00\ &quot;YTL&quot;_-;\-* #,##0.00\ &quot;YTL&quot;_-;_-* &quot;-&quot;??\ &quot;YTL&quot;_-;_-@_-"/>
    <numFmt numFmtId="43" formatCode="_-* #,##0.00\ _Y_T_L_-;\-* #,##0.00\ _Y_T_L_-;_-* &quot;-&quot;??\ _Y_T_L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0.0"/>
    <numFmt numFmtId="173" formatCode="0.000"/>
    <numFmt numFmtId="174" formatCode="_-* #,##0_-;_-* #,##0\-;_-* &quot;-&quot;_-;_-@_-"/>
    <numFmt numFmtId="175" formatCode="_-* #,##0.00_-;_-* #,##0.00\-;_-* &quot;-&quot;??_-;_-@_-"/>
    <numFmt numFmtId="176" formatCode="_ &quot;$&quot;\ * #,##0_ ;_ &quot;$&quot;\ * \-#,##0_ ;_ &quot;$&quot;\ * &quot;-&quot;_ ;_ @_ "/>
    <numFmt numFmtId="177" formatCode="_ &quot;$&quot;\ * #,##0.00_ ;_ &quot;$&quot;\ * \-#,##0.00_ ;_ &quot;$&quot;\ * &quot;-&quot;??_ ;_ @_ "/>
    <numFmt numFmtId="178" formatCode="0.0%"/>
    <numFmt numFmtId="179" formatCode="\%0"/>
    <numFmt numFmtId="180" formatCode="00000"/>
    <numFmt numFmtId="181" formatCode="#,##0\ &quot;TL&quot;"/>
    <numFmt numFmtId="182" formatCode="\%0.0"/>
  </numFmts>
  <fonts count="42">
    <font>
      <sz val="10"/>
      <name val="Arial"/>
      <family val="0"/>
    </font>
    <font>
      <sz val="8"/>
      <name val="Arial"/>
      <family val="2"/>
    </font>
    <font>
      <u val="single"/>
      <sz val="10"/>
      <color indexed="36"/>
      <name val="Arial"/>
      <family val="0"/>
    </font>
    <font>
      <u val="single"/>
      <sz val="10"/>
      <color indexed="12"/>
      <name val="Arial Tur"/>
      <family val="0"/>
    </font>
    <font>
      <sz val="10"/>
      <name val="Arial Tur"/>
      <family val="0"/>
    </font>
    <font>
      <b/>
      <sz val="8"/>
      <name val="Arial Tur"/>
      <family val="2"/>
    </font>
    <font>
      <sz val="8"/>
      <color indexed="9"/>
      <name val="Arial"/>
      <family val="2"/>
    </font>
    <font>
      <b/>
      <sz val="9"/>
      <name val="Times New Roman Tur"/>
      <family val="1"/>
    </font>
    <font>
      <b/>
      <sz val="9"/>
      <name val="Arial Tur"/>
      <family val="2"/>
    </font>
    <font>
      <sz val="9"/>
      <name val="Arial"/>
      <family val="2"/>
    </font>
    <font>
      <sz val="10"/>
      <name val="Times New Roman Tur"/>
      <family val="1"/>
    </font>
    <font>
      <sz val="9"/>
      <name val="Arial Tur"/>
      <family val="2"/>
    </font>
    <font>
      <sz val="9"/>
      <name val="Times New Roman"/>
      <family val="1"/>
    </font>
    <font>
      <b/>
      <sz val="9"/>
      <name val="Times New Roman"/>
      <family val="1"/>
    </font>
    <font>
      <sz val="8"/>
      <name val="Times New Roman"/>
      <family val="1"/>
    </font>
    <font>
      <b/>
      <sz val="8"/>
      <name val="Times New Roman"/>
      <family val="1"/>
    </font>
    <font>
      <b/>
      <i/>
      <u val="single"/>
      <sz val="9"/>
      <name val="Times New Roman"/>
      <family val="1"/>
    </font>
    <font>
      <b/>
      <u val="single"/>
      <sz val="9"/>
      <name val="Times New Roman"/>
      <family val="1"/>
    </font>
    <font>
      <sz val="10"/>
      <name val="Times New Roman"/>
      <family val="1"/>
    </font>
    <font>
      <b/>
      <sz val="11"/>
      <name val="Times New Roman"/>
      <family val="1"/>
    </font>
    <font>
      <sz val="8.5"/>
      <name val="Arial"/>
      <family val="2"/>
    </font>
    <font>
      <sz val="7.5"/>
      <name val="Arial Tur"/>
      <family val="2"/>
    </font>
    <font>
      <b/>
      <sz val="10"/>
      <name val="Arial Tur"/>
      <family val="2"/>
    </font>
    <font>
      <sz val="8.5"/>
      <color indexed="9"/>
      <name val="Arial"/>
      <family val="2"/>
    </font>
    <font>
      <sz val="8.5"/>
      <color indexed="9"/>
      <name val="Arial Tur"/>
      <family val="2"/>
    </font>
    <font>
      <b/>
      <sz val="11"/>
      <name val="Arial"/>
      <family val="2"/>
    </font>
    <font>
      <b/>
      <sz val="12"/>
      <name val="Arial"/>
      <family val="2"/>
    </font>
    <font>
      <b/>
      <sz val="12"/>
      <color indexed="9"/>
      <name val="Arial"/>
      <family val="2"/>
    </font>
    <font>
      <b/>
      <sz val="9"/>
      <name val="Arial"/>
      <family val="2"/>
    </font>
    <font>
      <b/>
      <sz val="11"/>
      <name val="Arial Tur"/>
      <family val="2"/>
    </font>
    <font>
      <b/>
      <sz val="11"/>
      <color indexed="9"/>
      <name val="Arial Tur"/>
      <family val="2"/>
    </font>
    <font>
      <b/>
      <sz val="11"/>
      <color indexed="9"/>
      <name val="Arial"/>
      <family val="2"/>
    </font>
    <font>
      <b/>
      <sz val="14"/>
      <color indexed="9"/>
      <name val="Arial"/>
      <family val="2"/>
    </font>
    <font>
      <sz val="10"/>
      <color indexed="9"/>
      <name val="Arial Tur"/>
      <family val="2"/>
    </font>
    <font>
      <sz val="10"/>
      <color indexed="9"/>
      <name val="Arial"/>
      <family val="2"/>
    </font>
    <font>
      <b/>
      <sz val="14"/>
      <color indexed="20"/>
      <name val="Arial"/>
      <family val="2"/>
    </font>
    <font>
      <b/>
      <i/>
      <sz val="9"/>
      <name val="Arial"/>
      <family val="2"/>
    </font>
    <font>
      <b/>
      <sz val="10"/>
      <name val="Arial"/>
      <family val="2"/>
    </font>
    <font>
      <sz val="12"/>
      <name val="Times New Roman Tur"/>
      <family val="1"/>
    </font>
    <font>
      <b/>
      <sz val="12"/>
      <name val="Times New Roman Tur"/>
      <family val="1"/>
    </font>
    <font>
      <b/>
      <sz val="14"/>
      <name val="Times New Roman Tur"/>
      <family val="1"/>
    </font>
    <font>
      <b/>
      <sz val="16"/>
      <color indexed="13"/>
      <name val="Arial"/>
      <family val="2"/>
    </font>
  </fonts>
  <fills count="12">
    <fill>
      <patternFill/>
    </fill>
    <fill>
      <patternFill patternType="gray125"/>
    </fill>
    <fill>
      <patternFill patternType="solid">
        <fgColor indexed="13"/>
        <bgColor indexed="64"/>
      </patternFill>
    </fill>
    <fill>
      <patternFill patternType="solid">
        <fgColor indexed="40"/>
        <bgColor indexed="64"/>
      </patternFill>
    </fill>
    <fill>
      <patternFill patternType="solid">
        <fgColor indexed="58"/>
        <bgColor indexed="64"/>
      </patternFill>
    </fill>
    <fill>
      <patternFill patternType="solid">
        <fgColor indexed="20"/>
        <bgColor indexed="64"/>
      </patternFill>
    </fill>
    <fill>
      <patternFill patternType="solid">
        <fgColor indexed="12"/>
        <bgColor indexed="64"/>
      </patternFill>
    </fill>
    <fill>
      <patternFill patternType="solid">
        <fgColor indexed="43"/>
        <bgColor indexed="64"/>
      </patternFill>
    </fill>
    <fill>
      <patternFill patternType="solid">
        <fgColor indexed="45"/>
        <bgColor indexed="64"/>
      </patternFill>
    </fill>
    <fill>
      <patternFill patternType="solid">
        <fgColor indexed="11"/>
        <bgColor indexed="64"/>
      </patternFill>
    </fill>
    <fill>
      <patternFill patternType="solid">
        <fgColor indexed="50"/>
        <bgColor indexed="64"/>
      </patternFill>
    </fill>
    <fill>
      <patternFill patternType="solid">
        <fgColor indexed="56"/>
        <bgColor indexed="64"/>
      </patternFill>
    </fill>
  </fills>
  <borders count="21">
    <border>
      <left/>
      <right/>
      <top/>
      <bottom/>
      <diagonal/>
    </border>
    <border>
      <left style="thin"/>
      <right style="thin"/>
      <top style="thin"/>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style="medium"/>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medium"/>
      <bottom style="thin"/>
    </border>
    <border>
      <left>
        <color indexed="63"/>
      </left>
      <right style="medium"/>
      <top style="medium"/>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4" fillId="0" borderId="0">
      <alignment/>
      <protection/>
    </xf>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31">
    <xf numFmtId="0" fontId="0" fillId="0" borderId="0" xfId="0" applyAlignment="1">
      <alignment/>
    </xf>
    <xf numFmtId="0" fontId="5" fillId="0" borderId="0" xfId="0" applyFont="1" applyAlignment="1">
      <alignment/>
    </xf>
    <xf numFmtId="0" fontId="11" fillId="0" borderId="0" xfId="0" applyFont="1" applyAlignment="1">
      <alignment/>
    </xf>
    <xf numFmtId="0" fontId="8" fillId="0" borderId="0" xfId="0" applyFont="1" applyAlignment="1">
      <alignment/>
    </xf>
    <xf numFmtId="0" fontId="5" fillId="0" borderId="0" xfId="0" applyFont="1" applyAlignment="1">
      <alignment horizontal="center"/>
    </xf>
    <xf numFmtId="0" fontId="12" fillId="0" borderId="0" xfId="0" applyFont="1" applyAlignment="1">
      <alignment horizontal="center"/>
    </xf>
    <xf numFmtId="0" fontId="13" fillId="0" borderId="0" xfId="0" applyFont="1" applyAlignment="1">
      <alignment horizontal="center"/>
    </xf>
    <xf numFmtId="0" fontId="12" fillId="0" borderId="0" xfId="0" applyFont="1" applyAlignment="1">
      <alignment/>
    </xf>
    <xf numFmtId="0" fontId="13" fillId="0" borderId="0" xfId="0" applyFont="1" applyAlignment="1">
      <alignment/>
    </xf>
    <xf numFmtId="0" fontId="14" fillId="0" borderId="0" xfId="0" applyFont="1" applyAlignment="1">
      <alignment/>
    </xf>
    <xf numFmtId="0" fontId="15" fillId="0" borderId="0" xfId="0" applyFont="1" applyAlignment="1">
      <alignment/>
    </xf>
    <xf numFmtId="0" fontId="18" fillId="0" borderId="0" xfId="0" applyFont="1" applyAlignment="1">
      <alignment/>
    </xf>
    <xf numFmtId="0" fontId="10" fillId="0" borderId="0" xfId="19" applyFont="1" applyFill="1" applyBorder="1" applyAlignment="1">
      <alignment horizontal="center"/>
      <protection/>
    </xf>
    <xf numFmtId="0" fontId="7" fillId="0" borderId="0" xfId="19" applyFont="1" applyFill="1" applyBorder="1" applyAlignment="1">
      <alignment horizontal="center" textRotation="90"/>
      <protection/>
    </xf>
    <xf numFmtId="172" fontId="1" fillId="0" borderId="0" xfId="0" applyNumberFormat="1" applyFont="1" applyFill="1" applyBorder="1" applyAlignment="1">
      <alignment horizontal="center" textRotation="90"/>
    </xf>
    <xf numFmtId="172" fontId="1" fillId="0" borderId="0" xfId="0" applyNumberFormat="1" applyFont="1" applyFill="1" applyBorder="1" applyAlignment="1">
      <alignment horizontal="left"/>
    </xf>
    <xf numFmtId="172" fontId="1" fillId="0" borderId="0" xfId="0" applyNumberFormat="1" applyFont="1" applyAlignment="1">
      <alignment horizontal="left"/>
    </xf>
    <xf numFmtId="1" fontId="20" fillId="0" borderId="0" xfId="0" applyNumberFormat="1" applyFont="1" applyFill="1" applyAlignment="1">
      <alignment/>
    </xf>
    <xf numFmtId="1" fontId="20" fillId="0" borderId="0" xfId="0" applyNumberFormat="1" applyFont="1" applyFill="1" applyAlignment="1">
      <alignment horizontal="left"/>
    </xf>
    <xf numFmtId="1" fontId="20" fillId="0" borderId="0" xfId="0" applyNumberFormat="1" applyFont="1" applyFill="1" applyBorder="1" applyAlignment="1">
      <alignment/>
    </xf>
    <xf numFmtId="1" fontId="20" fillId="0" borderId="0" xfId="0" applyNumberFormat="1" applyFont="1" applyFill="1" applyBorder="1" applyAlignment="1">
      <alignment horizontal="left"/>
    </xf>
    <xf numFmtId="2" fontId="21" fillId="0" borderId="0" xfId="0" applyNumberFormat="1" applyFont="1" applyFill="1" applyBorder="1" applyAlignment="1">
      <alignment horizontal="left"/>
    </xf>
    <xf numFmtId="172" fontId="1" fillId="2" borderId="1" xfId="0" applyNumberFormat="1" applyFont="1" applyFill="1" applyBorder="1" applyAlignment="1">
      <alignment horizontal="center" textRotation="90"/>
    </xf>
    <xf numFmtId="172" fontId="1" fillId="3" borderId="1" xfId="0" applyNumberFormat="1" applyFont="1" applyFill="1" applyBorder="1" applyAlignment="1">
      <alignment horizontal="left"/>
    </xf>
    <xf numFmtId="172" fontId="1" fillId="2" borderId="1" xfId="0" applyNumberFormat="1" applyFont="1" applyFill="1" applyBorder="1" applyAlignment="1">
      <alignment horizontal="left"/>
    </xf>
    <xf numFmtId="172" fontId="1" fillId="0" borderId="0" xfId="0" applyNumberFormat="1" applyFont="1" applyFill="1" applyAlignment="1">
      <alignment horizontal="left"/>
    </xf>
    <xf numFmtId="0" fontId="13" fillId="0" borderId="1" xfId="0" applyFont="1" applyBorder="1" applyAlignment="1" quotePrefix="1">
      <alignment horizontal="left"/>
    </xf>
    <xf numFmtId="0" fontId="12" fillId="0" borderId="1" xfId="0" applyFont="1" applyBorder="1" applyAlignment="1">
      <alignment horizontal="center"/>
    </xf>
    <xf numFmtId="2" fontId="20" fillId="0" borderId="0" xfId="0" applyNumberFormat="1" applyFont="1" applyFill="1" applyAlignment="1">
      <alignment/>
    </xf>
    <xf numFmtId="2" fontId="20" fillId="0" borderId="0" xfId="0" applyNumberFormat="1" applyFont="1" applyFill="1" applyAlignment="1">
      <alignment horizontal="left"/>
    </xf>
    <xf numFmtId="0" fontId="1" fillId="0" borderId="0" xfId="0" applyFont="1" applyFill="1" applyAlignment="1">
      <alignment/>
    </xf>
    <xf numFmtId="0" fontId="1" fillId="0" borderId="0" xfId="0" applyFont="1" applyFill="1" applyAlignment="1">
      <alignment horizontal="center"/>
    </xf>
    <xf numFmtId="172" fontId="1" fillId="0" borderId="0" xfId="0" applyNumberFormat="1" applyFont="1" applyFill="1" applyAlignment="1">
      <alignment horizontal="center" textRotation="90"/>
    </xf>
    <xf numFmtId="172" fontId="6" fillId="0" borderId="0" xfId="0" applyNumberFormat="1" applyFont="1" applyFill="1" applyBorder="1" applyAlignment="1">
      <alignment horizontal="left"/>
    </xf>
    <xf numFmtId="172" fontId="6" fillId="0" borderId="0" xfId="0" applyNumberFormat="1" applyFont="1" applyFill="1" applyBorder="1" applyAlignment="1">
      <alignment horizontal="center" textRotation="90"/>
    </xf>
    <xf numFmtId="1" fontId="6" fillId="0" borderId="0" xfId="0" applyNumberFormat="1" applyFont="1" applyFill="1" applyBorder="1" applyAlignment="1">
      <alignment horizontal="left"/>
    </xf>
    <xf numFmtId="172" fontId="1" fillId="0" borderId="0" xfId="0" applyNumberFormat="1" applyFont="1" applyFill="1" applyBorder="1" applyAlignment="1">
      <alignment horizontal="center"/>
    </xf>
    <xf numFmtId="172" fontId="6" fillId="0" borderId="0" xfId="0" applyNumberFormat="1" applyFont="1" applyFill="1" applyBorder="1" applyAlignment="1">
      <alignment horizontal="center"/>
    </xf>
    <xf numFmtId="1" fontId="6" fillId="0" borderId="0" xfId="0" applyNumberFormat="1" applyFont="1" applyFill="1" applyBorder="1" applyAlignment="1">
      <alignment horizontal="center"/>
    </xf>
    <xf numFmtId="172" fontId="1" fillId="0" borderId="0" xfId="0" applyNumberFormat="1" applyFont="1" applyFill="1" applyAlignment="1">
      <alignment horizontal="center"/>
    </xf>
    <xf numFmtId="1" fontId="23" fillId="0" borderId="0" xfId="0" applyNumberFormat="1" applyFont="1" applyFill="1" applyBorder="1" applyAlignment="1">
      <alignment/>
    </xf>
    <xf numFmtId="1" fontId="23" fillId="0" borderId="0" xfId="0" applyNumberFormat="1" applyFont="1" applyFill="1" applyBorder="1" applyAlignment="1">
      <alignment horizontal="left"/>
    </xf>
    <xf numFmtId="1" fontId="23" fillId="0" borderId="0" xfId="0" applyNumberFormat="1" applyFont="1" applyFill="1" applyBorder="1" applyAlignment="1">
      <alignment horizontal="left" wrapText="1"/>
    </xf>
    <xf numFmtId="1" fontId="23" fillId="0" borderId="0" xfId="0" applyNumberFormat="1" applyFont="1" applyFill="1" applyBorder="1" applyAlignment="1">
      <alignment textRotation="90"/>
    </xf>
    <xf numFmtId="1" fontId="24" fillId="0" borderId="0" xfId="0" applyNumberFormat="1" applyFont="1" applyFill="1" applyBorder="1" applyAlignment="1">
      <alignment/>
    </xf>
    <xf numFmtId="1" fontId="24" fillId="0" borderId="0" xfId="0" applyNumberFormat="1" applyFont="1" applyFill="1" applyBorder="1" applyAlignment="1">
      <alignment horizontal="center"/>
    </xf>
    <xf numFmtId="172" fontId="9" fillId="4" borderId="0" xfId="0" applyNumberFormat="1" applyFont="1" applyFill="1" applyAlignment="1">
      <alignment horizontal="left"/>
    </xf>
    <xf numFmtId="172" fontId="9" fillId="0" borderId="0" xfId="0" applyNumberFormat="1" applyFont="1" applyFill="1" applyBorder="1" applyAlignment="1">
      <alignment horizontal="left"/>
    </xf>
    <xf numFmtId="172" fontId="9" fillId="0" borderId="0" xfId="0" applyNumberFormat="1" applyFont="1" applyFill="1" applyAlignment="1">
      <alignment horizontal="left"/>
    </xf>
    <xf numFmtId="1" fontId="9" fillId="4" borderId="0" xfId="0" applyNumberFormat="1" applyFont="1" applyFill="1" applyAlignment="1">
      <alignment horizontal="left"/>
    </xf>
    <xf numFmtId="1" fontId="9" fillId="0" borderId="0" xfId="0" applyNumberFormat="1" applyFont="1" applyFill="1" applyBorder="1" applyAlignment="1">
      <alignment horizontal="left"/>
    </xf>
    <xf numFmtId="1" fontId="9" fillId="0" borderId="0" xfId="0" applyNumberFormat="1" applyFont="1" applyFill="1" applyAlignment="1">
      <alignment horizontal="left"/>
    </xf>
    <xf numFmtId="1" fontId="29" fillId="2" borderId="2" xfId="0" applyNumberFormat="1" applyFont="1" applyFill="1" applyBorder="1" applyAlignment="1">
      <alignment horizontal="center"/>
    </xf>
    <xf numFmtId="1" fontId="30" fillId="5" borderId="3" xfId="0" applyNumberFormat="1" applyFont="1" applyFill="1" applyBorder="1" applyAlignment="1">
      <alignment horizontal="center"/>
    </xf>
    <xf numFmtId="1" fontId="29" fillId="2" borderId="3" xfId="0" applyNumberFormat="1" applyFont="1" applyFill="1" applyBorder="1" applyAlignment="1">
      <alignment horizontal="center"/>
    </xf>
    <xf numFmtId="1" fontId="30" fillId="5" borderId="4" xfId="0" applyNumberFormat="1" applyFont="1" applyFill="1" applyBorder="1" applyAlignment="1">
      <alignment horizontal="center"/>
    </xf>
    <xf numFmtId="172" fontId="31" fillId="6" borderId="2" xfId="0" applyNumberFormat="1" applyFont="1" applyFill="1" applyBorder="1" applyAlignment="1">
      <alignment horizontal="center"/>
    </xf>
    <xf numFmtId="172" fontId="25" fillId="2" borderId="3" xfId="0" applyNumberFormat="1" applyFont="1" applyFill="1" applyBorder="1" applyAlignment="1">
      <alignment horizontal="center"/>
    </xf>
    <xf numFmtId="1" fontId="31" fillId="6" borderId="3" xfId="0" applyNumberFormat="1" applyFont="1" applyFill="1" applyBorder="1" applyAlignment="1">
      <alignment horizontal="center"/>
    </xf>
    <xf numFmtId="172" fontId="31" fillId="6" borderId="3" xfId="0" applyNumberFormat="1" applyFont="1" applyFill="1" applyBorder="1" applyAlignment="1">
      <alignment horizontal="center"/>
    </xf>
    <xf numFmtId="1" fontId="25" fillId="2" borderId="4" xfId="0" applyNumberFormat="1" applyFont="1" applyFill="1" applyBorder="1" applyAlignment="1">
      <alignment horizontal="center"/>
    </xf>
    <xf numFmtId="1" fontId="4" fillId="2" borderId="5" xfId="0" applyNumberFormat="1" applyFont="1" applyFill="1" applyBorder="1" applyAlignment="1">
      <alignment/>
    </xf>
    <xf numFmtId="1" fontId="33" fillId="5" borderId="6" xfId="0" applyNumberFormat="1" applyFont="1" applyFill="1" applyBorder="1" applyAlignment="1">
      <alignment/>
    </xf>
    <xf numFmtId="1" fontId="4" fillId="2" borderId="6" xfId="0" applyNumberFormat="1" applyFont="1" applyFill="1" applyBorder="1" applyAlignment="1">
      <alignment/>
    </xf>
    <xf numFmtId="1" fontId="33" fillId="5" borderId="7" xfId="0" applyNumberFormat="1" applyFont="1" applyFill="1" applyBorder="1" applyAlignment="1">
      <alignment/>
    </xf>
    <xf numFmtId="172" fontId="34" fillId="6" borderId="5" xfId="0" applyNumberFormat="1" applyFont="1" applyFill="1" applyBorder="1" applyAlignment="1">
      <alignment horizontal="left"/>
    </xf>
    <xf numFmtId="172" fontId="0" fillId="2" borderId="6" xfId="0" applyNumberFormat="1" applyFont="1" applyFill="1" applyBorder="1" applyAlignment="1">
      <alignment horizontal="left"/>
    </xf>
    <xf numFmtId="1" fontId="34" fillId="6" borderId="6" xfId="0" applyNumberFormat="1" applyFont="1" applyFill="1" applyBorder="1" applyAlignment="1">
      <alignment horizontal="left"/>
    </xf>
    <xf numFmtId="172" fontId="34" fillId="6" borderId="6" xfId="0" applyNumberFormat="1" applyFont="1" applyFill="1" applyBorder="1" applyAlignment="1">
      <alignment horizontal="left"/>
    </xf>
    <xf numFmtId="1" fontId="0" fillId="2" borderId="7" xfId="0" applyNumberFormat="1" applyFont="1" applyFill="1" applyBorder="1" applyAlignment="1">
      <alignment horizontal="left"/>
    </xf>
    <xf numFmtId="0" fontId="9" fillId="0" borderId="0" xfId="0" applyFont="1" applyFill="1" applyAlignment="1">
      <alignment/>
    </xf>
    <xf numFmtId="0" fontId="38" fillId="0" borderId="0" xfId="19" applyFont="1" applyAlignment="1">
      <alignment horizontal="center"/>
      <protection/>
    </xf>
    <xf numFmtId="0" fontId="38" fillId="0" borderId="0" xfId="19" applyFont="1" applyAlignment="1">
      <alignment horizontal="left"/>
      <protection/>
    </xf>
    <xf numFmtId="0" fontId="39" fillId="7" borderId="5" xfId="19" applyFont="1" applyFill="1" applyBorder="1" applyAlignment="1">
      <alignment horizontal="center" textRotation="90"/>
      <protection/>
    </xf>
    <xf numFmtId="0" fontId="39" fillId="8" borderId="8" xfId="19" applyFont="1" applyFill="1" applyBorder="1" applyAlignment="1">
      <alignment horizontal="center" wrapText="1"/>
      <protection/>
    </xf>
    <xf numFmtId="0" fontId="38" fillId="7" borderId="6" xfId="19" applyFont="1" applyFill="1" applyBorder="1" applyAlignment="1">
      <alignment horizontal="center"/>
      <protection/>
    </xf>
    <xf numFmtId="0" fontId="38" fillId="8" borderId="1" xfId="19" applyFont="1" applyFill="1" applyBorder="1" applyAlignment="1">
      <alignment horizontal="left"/>
      <protection/>
    </xf>
    <xf numFmtId="0" fontId="40" fillId="0" borderId="0" xfId="19" applyFont="1" applyBorder="1" applyAlignment="1">
      <alignment horizontal="center"/>
      <protection/>
    </xf>
    <xf numFmtId="0" fontId="40" fillId="2" borderId="8" xfId="19" applyFont="1" applyFill="1" applyBorder="1" applyAlignment="1">
      <alignment horizontal="center" wrapText="1"/>
      <protection/>
    </xf>
    <xf numFmtId="0" fontId="40" fillId="2" borderId="1" xfId="19" applyFont="1" applyFill="1" applyBorder="1" applyAlignment="1">
      <alignment horizontal="center"/>
      <protection/>
    </xf>
    <xf numFmtId="172" fontId="37" fillId="3" borderId="6" xfId="0" applyNumberFormat="1" applyFont="1" applyFill="1" applyBorder="1" applyAlignment="1">
      <alignment horizontal="left"/>
    </xf>
    <xf numFmtId="2" fontId="22" fillId="3" borderId="3" xfId="0" applyNumberFormat="1" applyFont="1" applyFill="1" applyBorder="1" applyAlignment="1">
      <alignment horizontal="left"/>
    </xf>
    <xf numFmtId="172" fontId="37" fillId="2" borderId="6" xfId="0" applyNumberFormat="1" applyFont="1" applyFill="1" applyBorder="1" applyAlignment="1">
      <alignment horizontal="left"/>
    </xf>
    <xf numFmtId="2" fontId="22" fillId="2" borderId="3" xfId="0" applyNumberFormat="1" applyFont="1" applyFill="1" applyBorder="1" applyAlignment="1">
      <alignment horizontal="left"/>
    </xf>
    <xf numFmtId="172" fontId="37" fillId="2" borderId="7" xfId="0" applyNumberFormat="1" applyFont="1" applyFill="1" applyBorder="1" applyAlignment="1">
      <alignment horizontal="left"/>
    </xf>
    <xf numFmtId="2" fontId="22" fillId="2" borderId="4" xfId="0" applyNumberFormat="1" applyFont="1" applyFill="1" applyBorder="1" applyAlignment="1">
      <alignment horizontal="left"/>
    </xf>
    <xf numFmtId="0" fontId="1" fillId="9" borderId="9" xfId="0" applyFont="1" applyFill="1" applyBorder="1" applyAlignment="1">
      <alignment horizontal="center"/>
    </xf>
    <xf numFmtId="0" fontId="28" fillId="9" borderId="0" xfId="0" applyFont="1" applyFill="1" applyBorder="1" applyAlignment="1">
      <alignment/>
    </xf>
    <xf numFmtId="0" fontId="9" fillId="9" borderId="0" xfId="0" applyFont="1" applyFill="1" applyBorder="1" applyAlignment="1">
      <alignment/>
    </xf>
    <xf numFmtId="0" fontId="9" fillId="9" borderId="10" xfId="0" applyFont="1" applyFill="1" applyBorder="1" applyAlignment="1">
      <alignment/>
    </xf>
    <xf numFmtId="0" fontId="28" fillId="9" borderId="0" xfId="0" applyFont="1" applyFill="1" applyBorder="1" applyAlignment="1">
      <alignment horizontal="left"/>
    </xf>
    <xf numFmtId="0" fontId="28" fillId="9" borderId="9" xfId="0" applyFont="1" applyFill="1" applyBorder="1" applyAlignment="1">
      <alignment horizontal="left"/>
    </xf>
    <xf numFmtId="0" fontId="1" fillId="9" borderId="0" xfId="0" applyFont="1" applyFill="1" applyBorder="1" applyAlignment="1">
      <alignment horizontal="center"/>
    </xf>
    <xf numFmtId="0" fontId="1" fillId="9" borderId="10" xfId="0" applyFont="1" applyFill="1" applyBorder="1" applyAlignment="1">
      <alignment horizontal="center"/>
    </xf>
    <xf numFmtId="0" fontId="32" fillId="9" borderId="0" xfId="0" applyFont="1" applyFill="1" applyBorder="1" applyAlignment="1">
      <alignment horizontal="center"/>
    </xf>
    <xf numFmtId="0" fontId="32" fillId="9" borderId="10" xfId="0" applyFont="1" applyFill="1" applyBorder="1" applyAlignment="1">
      <alignment horizontal="center"/>
    </xf>
    <xf numFmtId="0" fontId="32" fillId="9" borderId="9" xfId="0" applyFont="1" applyFill="1" applyBorder="1" applyAlignment="1">
      <alignment horizontal="center"/>
    </xf>
    <xf numFmtId="0" fontId="9" fillId="9" borderId="0" xfId="0" applyFont="1" applyFill="1" applyBorder="1" applyAlignment="1">
      <alignment horizontal="left" wrapText="1"/>
    </xf>
    <xf numFmtId="0" fontId="9" fillId="9" borderId="10" xfId="0" applyFont="1" applyFill="1" applyBorder="1" applyAlignment="1">
      <alignment horizontal="left" wrapText="1"/>
    </xf>
    <xf numFmtId="0" fontId="1" fillId="9" borderId="11" xfId="0" applyFont="1" applyFill="1" applyBorder="1" applyAlignment="1">
      <alignment horizontal="center"/>
    </xf>
    <xf numFmtId="0" fontId="9" fillId="9" borderId="12" xfId="0" applyFont="1" applyFill="1" applyBorder="1" applyAlignment="1">
      <alignment/>
    </xf>
    <xf numFmtId="0" fontId="9" fillId="9" borderId="13" xfId="0" applyFont="1" applyFill="1" applyBorder="1" applyAlignment="1">
      <alignment/>
    </xf>
    <xf numFmtId="0" fontId="9" fillId="0" borderId="0" xfId="0" applyFont="1" applyFill="1" applyAlignment="1">
      <alignment horizontal="left"/>
    </xf>
    <xf numFmtId="0" fontId="32" fillId="5" borderId="9" xfId="0" applyFont="1" applyFill="1" applyBorder="1" applyAlignment="1">
      <alignment horizontal="center"/>
    </xf>
    <xf numFmtId="0" fontId="32" fillId="5" borderId="0" xfId="0" applyFont="1" applyFill="1" applyBorder="1" applyAlignment="1">
      <alignment horizontal="center"/>
    </xf>
    <xf numFmtId="0" fontId="32" fillId="5" borderId="10" xfId="0" applyFont="1" applyFill="1" applyBorder="1" applyAlignment="1">
      <alignment horizontal="center"/>
    </xf>
    <xf numFmtId="0" fontId="28" fillId="9" borderId="0" xfId="0" applyFont="1" applyFill="1" applyBorder="1" applyAlignment="1">
      <alignment horizontal="left"/>
    </xf>
    <xf numFmtId="0" fontId="28" fillId="9" borderId="10" xfId="0" applyFont="1" applyFill="1" applyBorder="1" applyAlignment="1">
      <alignment horizontal="left"/>
    </xf>
    <xf numFmtId="0" fontId="36" fillId="2" borderId="11" xfId="0" applyFont="1" applyFill="1" applyBorder="1" applyAlignment="1">
      <alignment horizontal="center"/>
    </xf>
    <xf numFmtId="0" fontId="36" fillId="2" borderId="12" xfId="0" applyFont="1" applyFill="1" applyBorder="1" applyAlignment="1">
      <alignment horizontal="center"/>
    </xf>
    <xf numFmtId="0" fontId="36" fillId="2" borderId="13" xfId="0" applyFont="1" applyFill="1" applyBorder="1" applyAlignment="1">
      <alignment horizontal="center"/>
    </xf>
    <xf numFmtId="0" fontId="36" fillId="2" borderId="14" xfId="0" applyFont="1" applyFill="1" applyBorder="1" applyAlignment="1">
      <alignment horizontal="center"/>
    </xf>
    <xf numFmtId="0" fontId="36" fillId="2" borderId="15" xfId="0" applyFont="1" applyFill="1" applyBorder="1" applyAlignment="1">
      <alignment horizontal="center"/>
    </xf>
    <xf numFmtId="0" fontId="36" fillId="2" borderId="16" xfId="0" applyFont="1" applyFill="1" applyBorder="1" applyAlignment="1">
      <alignment horizontal="center"/>
    </xf>
    <xf numFmtId="0" fontId="35" fillId="2" borderId="11" xfId="0" applyFont="1" applyFill="1" applyBorder="1" applyAlignment="1">
      <alignment horizontal="center"/>
    </xf>
    <xf numFmtId="0" fontId="35" fillId="2" borderId="12" xfId="0" applyFont="1" applyFill="1" applyBorder="1" applyAlignment="1">
      <alignment horizontal="center"/>
    </xf>
    <xf numFmtId="0" fontId="35" fillId="2" borderId="13" xfId="0" applyFont="1" applyFill="1" applyBorder="1" applyAlignment="1">
      <alignment horizontal="center"/>
    </xf>
    <xf numFmtId="0" fontId="35" fillId="2" borderId="14" xfId="0" applyFont="1" applyFill="1" applyBorder="1" applyAlignment="1">
      <alignment horizontal="center"/>
    </xf>
    <xf numFmtId="0" fontId="35" fillId="2" borderId="15" xfId="0" applyFont="1" applyFill="1" applyBorder="1" applyAlignment="1">
      <alignment horizontal="center"/>
    </xf>
    <xf numFmtId="0" fontId="35" fillId="2" borderId="16" xfId="0" applyFont="1" applyFill="1" applyBorder="1" applyAlignment="1">
      <alignment horizontal="center"/>
    </xf>
    <xf numFmtId="0" fontId="28" fillId="0" borderId="0" xfId="0" applyFont="1" applyFill="1" applyAlignment="1">
      <alignment horizontal="left"/>
    </xf>
    <xf numFmtId="0" fontId="19" fillId="0" borderId="0" xfId="0" applyFont="1" applyAlignment="1">
      <alignment horizontal="center"/>
    </xf>
    <xf numFmtId="0" fontId="12" fillId="0" borderId="1" xfId="0" applyFont="1" applyBorder="1" applyAlignment="1">
      <alignment horizontal="left"/>
    </xf>
    <xf numFmtId="0" fontId="13" fillId="0" borderId="0" xfId="0" applyFont="1" applyAlignment="1">
      <alignment horizontal="center"/>
    </xf>
    <xf numFmtId="1" fontId="26" fillId="10" borderId="17" xfId="0" applyNumberFormat="1" applyFont="1" applyFill="1" applyBorder="1" applyAlignment="1">
      <alignment horizontal="center" wrapText="1"/>
    </xf>
    <xf numFmtId="1" fontId="26" fillId="10" borderId="0" xfId="0" applyNumberFormat="1" applyFont="1" applyFill="1" applyBorder="1" applyAlignment="1">
      <alignment horizontal="center" wrapText="1"/>
    </xf>
    <xf numFmtId="1" fontId="26" fillId="10" borderId="18" xfId="0" applyNumberFormat="1" applyFont="1" applyFill="1" applyBorder="1" applyAlignment="1">
      <alignment horizontal="center" wrapText="1"/>
    </xf>
    <xf numFmtId="1" fontId="27" fillId="4" borderId="12" xfId="0" applyNumberFormat="1" applyFont="1" applyFill="1" applyBorder="1" applyAlignment="1">
      <alignment horizontal="center"/>
    </xf>
    <xf numFmtId="1" fontId="27" fillId="4" borderId="0" xfId="0" applyNumberFormat="1" applyFont="1" applyFill="1" applyBorder="1" applyAlignment="1">
      <alignment horizontal="center"/>
    </xf>
    <xf numFmtId="172" fontId="32" fillId="11" borderId="19" xfId="0" applyNumberFormat="1" applyFont="1" applyFill="1" applyBorder="1" applyAlignment="1">
      <alignment horizontal="center"/>
    </xf>
    <xf numFmtId="172" fontId="32" fillId="11" borderId="20" xfId="0" applyNumberFormat="1" applyFont="1" applyFill="1" applyBorder="1" applyAlignment="1">
      <alignment horizontal="center"/>
    </xf>
  </cellXfs>
  <cellStyles count="9">
    <cellStyle name="Normal" xfId="0"/>
    <cellStyle name="Comma" xfId="15"/>
    <cellStyle name="Comma [0]" xfId="16"/>
    <cellStyle name="Followed Hyperlink" xfId="17"/>
    <cellStyle name="Hyperlink" xfId="18"/>
    <cellStyle name="Normal_Scl-90 TESTİ" xfId="19"/>
    <cellStyle name="Currency" xfId="20"/>
    <cellStyle name="Currency [0]"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57150</xdr:rowOff>
    </xdr:from>
    <xdr:to>
      <xdr:col>0</xdr:col>
      <xdr:colOff>0</xdr:colOff>
      <xdr:row>4</xdr:row>
      <xdr:rowOff>0</xdr:rowOff>
    </xdr:to>
    <xdr:sp>
      <xdr:nvSpPr>
        <xdr:cNvPr id="1" name="AutoShape 15"/>
        <xdr:cNvSpPr>
          <a:spLocks/>
        </xdr:cNvSpPr>
      </xdr:nvSpPr>
      <xdr:spPr>
        <a:xfrm>
          <a:off x="0" y="533400"/>
          <a:ext cx="0" cy="323850"/>
        </a:xfrm>
        <a:prstGeom prst="star5">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xdr:row>
      <xdr:rowOff>57150</xdr:rowOff>
    </xdr:from>
    <xdr:to>
      <xdr:col>0</xdr:col>
      <xdr:colOff>0</xdr:colOff>
      <xdr:row>5</xdr:row>
      <xdr:rowOff>0</xdr:rowOff>
    </xdr:to>
    <xdr:sp>
      <xdr:nvSpPr>
        <xdr:cNvPr id="2" name="AutoShape 16"/>
        <xdr:cNvSpPr>
          <a:spLocks/>
        </xdr:cNvSpPr>
      </xdr:nvSpPr>
      <xdr:spPr>
        <a:xfrm>
          <a:off x="0" y="914400"/>
          <a:ext cx="0" cy="323850"/>
        </a:xfrm>
        <a:prstGeom prst="star5">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6</xdr:row>
      <xdr:rowOff>57150</xdr:rowOff>
    </xdr:from>
    <xdr:to>
      <xdr:col>0</xdr:col>
      <xdr:colOff>0</xdr:colOff>
      <xdr:row>7</xdr:row>
      <xdr:rowOff>0</xdr:rowOff>
    </xdr:to>
    <xdr:sp>
      <xdr:nvSpPr>
        <xdr:cNvPr id="3" name="AutoShape 17"/>
        <xdr:cNvSpPr>
          <a:spLocks/>
        </xdr:cNvSpPr>
      </xdr:nvSpPr>
      <xdr:spPr>
        <a:xfrm>
          <a:off x="0" y="1676400"/>
          <a:ext cx="0" cy="323850"/>
        </a:xfrm>
        <a:prstGeom prst="star5">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7</xdr:row>
      <xdr:rowOff>57150</xdr:rowOff>
    </xdr:from>
    <xdr:to>
      <xdr:col>0</xdr:col>
      <xdr:colOff>0</xdr:colOff>
      <xdr:row>8</xdr:row>
      <xdr:rowOff>0</xdr:rowOff>
    </xdr:to>
    <xdr:sp>
      <xdr:nvSpPr>
        <xdr:cNvPr id="4" name="AutoShape 18"/>
        <xdr:cNvSpPr>
          <a:spLocks/>
        </xdr:cNvSpPr>
      </xdr:nvSpPr>
      <xdr:spPr>
        <a:xfrm>
          <a:off x="0" y="2057400"/>
          <a:ext cx="0" cy="323850"/>
        </a:xfrm>
        <a:prstGeom prst="star5">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xdr:row>
      <xdr:rowOff>57150</xdr:rowOff>
    </xdr:from>
    <xdr:to>
      <xdr:col>0</xdr:col>
      <xdr:colOff>0</xdr:colOff>
      <xdr:row>9</xdr:row>
      <xdr:rowOff>0</xdr:rowOff>
    </xdr:to>
    <xdr:sp>
      <xdr:nvSpPr>
        <xdr:cNvPr id="5" name="AutoShape 19"/>
        <xdr:cNvSpPr>
          <a:spLocks/>
        </xdr:cNvSpPr>
      </xdr:nvSpPr>
      <xdr:spPr>
        <a:xfrm>
          <a:off x="0" y="2438400"/>
          <a:ext cx="0" cy="323850"/>
        </a:xfrm>
        <a:prstGeom prst="star5">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9</xdr:row>
      <xdr:rowOff>57150</xdr:rowOff>
    </xdr:from>
    <xdr:to>
      <xdr:col>0</xdr:col>
      <xdr:colOff>0</xdr:colOff>
      <xdr:row>10</xdr:row>
      <xdr:rowOff>0</xdr:rowOff>
    </xdr:to>
    <xdr:sp>
      <xdr:nvSpPr>
        <xdr:cNvPr id="6" name="AutoShape 20"/>
        <xdr:cNvSpPr>
          <a:spLocks/>
        </xdr:cNvSpPr>
      </xdr:nvSpPr>
      <xdr:spPr>
        <a:xfrm>
          <a:off x="0" y="2819400"/>
          <a:ext cx="0" cy="123825"/>
        </a:xfrm>
        <a:prstGeom prst="star5">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12</xdr:row>
      <xdr:rowOff>9525</xdr:rowOff>
    </xdr:from>
    <xdr:to>
      <xdr:col>0</xdr:col>
      <xdr:colOff>0</xdr:colOff>
      <xdr:row>12</xdr:row>
      <xdr:rowOff>133350</xdr:rowOff>
    </xdr:to>
    <xdr:sp>
      <xdr:nvSpPr>
        <xdr:cNvPr id="7" name="AutoShape 21"/>
        <xdr:cNvSpPr>
          <a:spLocks/>
        </xdr:cNvSpPr>
      </xdr:nvSpPr>
      <xdr:spPr>
        <a:xfrm>
          <a:off x="0" y="3105150"/>
          <a:ext cx="0" cy="123825"/>
        </a:xfrm>
        <a:prstGeom prst="star5">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14</xdr:row>
      <xdr:rowOff>9525</xdr:rowOff>
    </xdr:from>
    <xdr:to>
      <xdr:col>0</xdr:col>
      <xdr:colOff>0</xdr:colOff>
      <xdr:row>14</xdr:row>
      <xdr:rowOff>133350</xdr:rowOff>
    </xdr:to>
    <xdr:sp>
      <xdr:nvSpPr>
        <xdr:cNvPr id="8" name="AutoShape 22"/>
        <xdr:cNvSpPr>
          <a:spLocks/>
        </xdr:cNvSpPr>
      </xdr:nvSpPr>
      <xdr:spPr>
        <a:xfrm>
          <a:off x="0" y="3629025"/>
          <a:ext cx="0" cy="123825"/>
        </a:xfrm>
        <a:prstGeom prst="star5">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xdr:row>
      <xdr:rowOff>76200</xdr:rowOff>
    </xdr:from>
    <xdr:to>
      <xdr:col>0</xdr:col>
      <xdr:colOff>0</xdr:colOff>
      <xdr:row>2</xdr:row>
      <xdr:rowOff>57150</xdr:rowOff>
    </xdr:to>
    <xdr:sp>
      <xdr:nvSpPr>
        <xdr:cNvPr id="9" name="AutoShape 23"/>
        <xdr:cNvSpPr>
          <a:spLocks/>
        </xdr:cNvSpPr>
      </xdr:nvSpPr>
      <xdr:spPr>
        <a:xfrm>
          <a:off x="0" y="247650"/>
          <a:ext cx="0" cy="133350"/>
        </a:xfrm>
        <a:prstGeom prst="star5">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38100</xdr:rowOff>
    </xdr:from>
    <xdr:to>
      <xdr:col>0</xdr:col>
      <xdr:colOff>0</xdr:colOff>
      <xdr:row>0</xdr:row>
      <xdr:rowOff>161925</xdr:rowOff>
    </xdr:to>
    <xdr:sp>
      <xdr:nvSpPr>
        <xdr:cNvPr id="10" name="AutoShape 25"/>
        <xdr:cNvSpPr>
          <a:spLocks/>
        </xdr:cNvSpPr>
      </xdr:nvSpPr>
      <xdr:spPr>
        <a:xfrm>
          <a:off x="0" y="38100"/>
          <a:ext cx="0" cy="123825"/>
        </a:xfrm>
        <a:prstGeom prst="star5">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3</xdr:row>
      <xdr:rowOff>257175</xdr:rowOff>
    </xdr:from>
    <xdr:to>
      <xdr:col>0</xdr:col>
      <xdr:colOff>466725</xdr:colOff>
      <xdr:row>3</xdr:row>
      <xdr:rowOff>352425</xdr:rowOff>
    </xdr:to>
    <xdr:sp>
      <xdr:nvSpPr>
        <xdr:cNvPr id="11" name="AutoShape 30"/>
        <xdr:cNvSpPr>
          <a:spLocks/>
        </xdr:cNvSpPr>
      </xdr:nvSpPr>
      <xdr:spPr>
        <a:xfrm>
          <a:off x="85725" y="733425"/>
          <a:ext cx="381000" cy="95250"/>
        </a:xfrm>
        <a:prstGeom prst="stripedRight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4</xdr:row>
      <xdr:rowOff>247650</xdr:rowOff>
    </xdr:from>
    <xdr:to>
      <xdr:col>0</xdr:col>
      <xdr:colOff>466725</xdr:colOff>
      <xdr:row>4</xdr:row>
      <xdr:rowOff>342900</xdr:rowOff>
    </xdr:to>
    <xdr:sp>
      <xdr:nvSpPr>
        <xdr:cNvPr id="12" name="AutoShape 31"/>
        <xdr:cNvSpPr>
          <a:spLocks/>
        </xdr:cNvSpPr>
      </xdr:nvSpPr>
      <xdr:spPr>
        <a:xfrm>
          <a:off x="85725" y="1104900"/>
          <a:ext cx="381000" cy="95250"/>
        </a:xfrm>
        <a:prstGeom prst="stripedRightArrow">
          <a:avLst/>
        </a:prstGeom>
        <a:solidFill>
          <a:srgbClr val="FFFF00"/>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v
</a:t>
          </a:r>
        </a:p>
      </xdr:txBody>
    </xdr:sp>
    <xdr:clientData/>
  </xdr:twoCellAnchor>
  <xdr:twoCellAnchor>
    <xdr:from>
      <xdr:col>0</xdr:col>
      <xdr:colOff>85725</xdr:colOff>
      <xdr:row>6</xdr:row>
      <xdr:rowOff>247650</xdr:rowOff>
    </xdr:from>
    <xdr:to>
      <xdr:col>0</xdr:col>
      <xdr:colOff>466725</xdr:colOff>
      <xdr:row>6</xdr:row>
      <xdr:rowOff>342900</xdr:rowOff>
    </xdr:to>
    <xdr:sp>
      <xdr:nvSpPr>
        <xdr:cNvPr id="13" name="AutoShape 32"/>
        <xdr:cNvSpPr>
          <a:spLocks/>
        </xdr:cNvSpPr>
      </xdr:nvSpPr>
      <xdr:spPr>
        <a:xfrm>
          <a:off x="85725" y="1866900"/>
          <a:ext cx="381000" cy="95250"/>
        </a:xfrm>
        <a:prstGeom prst="stripedRight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7</xdr:row>
      <xdr:rowOff>247650</xdr:rowOff>
    </xdr:from>
    <xdr:to>
      <xdr:col>0</xdr:col>
      <xdr:colOff>466725</xdr:colOff>
      <xdr:row>7</xdr:row>
      <xdr:rowOff>342900</xdr:rowOff>
    </xdr:to>
    <xdr:sp>
      <xdr:nvSpPr>
        <xdr:cNvPr id="14" name="AutoShape 33"/>
        <xdr:cNvSpPr>
          <a:spLocks/>
        </xdr:cNvSpPr>
      </xdr:nvSpPr>
      <xdr:spPr>
        <a:xfrm>
          <a:off x="85725" y="2247900"/>
          <a:ext cx="381000" cy="95250"/>
        </a:xfrm>
        <a:prstGeom prst="stripedRight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8</xdr:row>
      <xdr:rowOff>257175</xdr:rowOff>
    </xdr:from>
    <xdr:to>
      <xdr:col>0</xdr:col>
      <xdr:colOff>466725</xdr:colOff>
      <xdr:row>8</xdr:row>
      <xdr:rowOff>352425</xdr:rowOff>
    </xdr:to>
    <xdr:sp>
      <xdr:nvSpPr>
        <xdr:cNvPr id="15" name="AutoShape 34"/>
        <xdr:cNvSpPr>
          <a:spLocks/>
        </xdr:cNvSpPr>
      </xdr:nvSpPr>
      <xdr:spPr>
        <a:xfrm>
          <a:off x="85725" y="2638425"/>
          <a:ext cx="381000" cy="95250"/>
        </a:xfrm>
        <a:prstGeom prst="stripedRight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95250</xdr:colOff>
      <xdr:row>5</xdr:row>
      <xdr:rowOff>257175</xdr:rowOff>
    </xdr:from>
    <xdr:to>
      <xdr:col>0</xdr:col>
      <xdr:colOff>476250</xdr:colOff>
      <xdr:row>5</xdr:row>
      <xdr:rowOff>352425</xdr:rowOff>
    </xdr:to>
    <xdr:sp>
      <xdr:nvSpPr>
        <xdr:cNvPr id="16" name="AutoShape 43"/>
        <xdr:cNvSpPr>
          <a:spLocks/>
        </xdr:cNvSpPr>
      </xdr:nvSpPr>
      <xdr:spPr>
        <a:xfrm>
          <a:off x="95250" y="1495425"/>
          <a:ext cx="381000" cy="95250"/>
        </a:xfrm>
        <a:prstGeom prst="stripedRightArrow">
          <a:avLst/>
        </a:prstGeom>
        <a:solidFill>
          <a:srgbClr val="FFFF00"/>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v
</a:t>
          </a:r>
        </a:p>
      </xdr:txBody>
    </xdr:sp>
    <xdr:clientData/>
  </xdr:twoCellAnchor>
  <xdr:twoCellAnchor>
    <xdr:from>
      <xdr:col>3</xdr:col>
      <xdr:colOff>533400</xdr:colOff>
      <xdr:row>12</xdr:row>
      <xdr:rowOff>180975</xdr:rowOff>
    </xdr:from>
    <xdr:to>
      <xdr:col>4</xdr:col>
      <xdr:colOff>266700</xdr:colOff>
      <xdr:row>14</xdr:row>
      <xdr:rowOff>0</xdr:rowOff>
    </xdr:to>
    <xdr:sp>
      <xdr:nvSpPr>
        <xdr:cNvPr id="17" name="AutoShape 45"/>
        <xdr:cNvSpPr>
          <a:spLocks/>
        </xdr:cNvSpPr>
      </xdr:nvSpPr>
      <xdr:spPr>
        <a:xfrm>
          <a:off x="2333625" y="3276600"/>
          <a:ext cx="342900" cy="342900"/>
        </a:xfrm>
        <a:prstGeom prst="circular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8</xdr:row>
      <xdr:rowOff>9525</xdr:rowOff>
    </xdr:from>
    <xdr:to>
      <xdr:col>4</xdr:col>
      <xdr:colOff>523875</xdr:colOff>
      <xdr:row>15</xdr:row>
      <xdr:rowOff>0</xdr:rowOff>
    </xdr:to>
    <xdr:sp>
      <xdr:nvSpPr>
        <xdr:cNvPr id="1" name="TextBox 1"/>
        <xdr:cNvSpPr txBox="1">
          <a:spLocks noChangeArrowheads="1"/>
        </xdr:cNvSpPr>
      </xdr:nvSpPr>
      <xdr:spPr>
        <a:xfrm>
          <a:off x="38100" y="1552575"/>
          <a:ext cx="4905375" cy="1190625"/>
        </a:xfrm>
        <a:prstGeom prst="rect">
          <a:avLst/>
        </a:prstGeom>
        <a:noFill/>
        <a:ln w="9525" cmpd="sng">
          <a:noFill/>
        </a:ln>
      </xdr:spPr>
      <xdr:txBody>
        <a:bodyPr vertOverflow="clip" wrap="square"/>
        <a:p>
          <a:pPr algn="just">
            <a:defRPr/>
          </a:pPr>
          <a:r>
            <a:rPr lang="en-US" cap="none" sz="900" b="0" i="0" u="none" baseline="0">
              <a:latin typeface="Times New Roman"/>
              <a:ea typeface="Times New Roman"/>
              <a:cs typeface="Times New Roman"/>
            </a:rPr>
            <a:t>    </a:t>
          </a:r>
          <a:r>
            <a:rPr lang="en-US" cap="none" sz="900" b="1" i="1" u="sng" baseline="0">
              <a:latin typeface="Times New Roman"/>
              <a:ea typeface="Times New Roman"/>
              <a:cs typeface="Times New Roman"/>
            </a:rPr>
            <a:t> </a:t>
          </a:r>
          <a:r>
            <a:rPr lang="en-US" cap="none" sz="900" b="1" i="0" u="sng" baseline="0">
              <a:latin typeface="Times New Roman"/>
              <a:ea typeface="Times New Roman"/>
              <a:cs typeface="Times New Roman"/>
            </a:rPr>
            <a:t>AÇIKLAMA</a:t>
          </a:r>
          <a:r>
            <a:rPr lang="en-US" cap="none" sz="900" b="0" i="0" u="none" baseline="0">
              <a:latin typeface="Times New Roman"/>
              <a:ea typeface="Times New Roman"/>
              <a:cs typeface="Times New Roman"/>
            </a:rPr>
            <a:t>:  Aşağıda zaman zaman herkeste olabilecek yakınma ve sorunların bir listesi vardır.Lütfen her birini dikkatlice okuyunuz. Sonra bu durumun bugün de dahil olmak üzere son bir ay içinde sizi ne ölçüde huzursuz ve tedirgin ettiğini gözönüne alarak aşağıda belirtilen tanımlamalardan uygun olanının numarasının karşısındaki boşluğa yazınız.Düşüncenizi değiştirirseniz ilk yazdığınız numarayı tamamen siliniz. Lütfen başlangıç örneğini dikkatle uygulayınız ve anlamadığınız bir cümle ile karşılaştığınızda uygulayan kişiye danışınız. </a:t>
          </a:r>
        </a:p>
      </xdr:txBody>
    </xdr:sp>
    <xdr:clientData/>
  </xdr:twoCellAnchor>
  <xdr:twoCellAnchor>
    <xdr:from>
      <xdr:col>3</xdr:col>
      <xdr:colOff>2562225</xdr:colOff>
      <xdr:row>15</xdr:row>
      <xdr:rowOff>57150</xdr:rowOff>
    </xdr:from>
    <xdr:to>
      <xdr:col>4</xdr:col>
      <xdr:colOff>533400</xdr:colOff>
      <xdr:row>21</xdr:row>
      <xdr:rowOff>76200</xdr:rowOff>
    </xdr:to>
    <xdr:sp>
      <xdr:nvSpPr>
        <xdr:cNvPr id="2" name="TextBox 3"/>
        <xdr:cNvSpPr txBox="1">
          <a:spLocks noChangeArrowheads="1"/>
        </xdr:cNvSpPr>
      </xdr:nvSpPr>
      <xdr:spPr>
        <a:xfrm>
          <a:off x="3733800" y="2800350"/>
          <a:ext cx="1219200" cy="10477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0- HİÇ
1- ÇOK AZ 
2- ORTA DERECEDE
3- OLDUKÇA FAZLA
4-  İLERİ DERECEDE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85725</xdr:colOff>
      <xdr:row>6</xdr:row>
      <xdr:rowOff>171450</xdr:rowOff>
    </xdr:from>
    <xdr:to>
      <xdr:col>6</xdr:col>
      <xdr:colOff>85725</xdr:colOff>
      <xdr:row>9</xdr:row>
      <xdr:rowOff>247650</xdr:rowOff>
    </xdr:to>
    <xdr:sp>
      <xdr:nvSpPr>
        <xdr:cNvPr id="1" name="TextBox 1"/>
        <xdr:cNvSpPr txBox="1">
          <a:spLocks noChangeArrowheads="1"/>
        </xdr:cNvSpPr>
      </xdr:nvSpPr>
      <xdr:spPr>
        <a:xfrm>
          <a:off x="6581775" y="2609850"/>
          <a:ext cx="1219200" cy="1019175"/>
        </a:xfrm>
        <a:prstGeom prst="rect">
          <a:avLst/>
        </a:prstGeom>
        <a:solidFill>
          <a:srgbClr val="FFFFFF"/>
        </a:solidFill>
        <a:ln w="9525" cmpd="sng">
          <a:solidFill>
            <a:srgbClr val="0000FF"/>
          </a:solidFill>
          <a:headEnd type="none"/>
          <a:tailEnd type="none"/>
        </a:ln>
      </xdr:spPr>
      <xdr:txBody>
        <a:bodyPr vertOverflow="clip" wrap="square"/>
        <a:p>
          <a:pPr algn="l">
            <a:defRPr/>
          </a:pPr>
          <a:r>
            <a:rPr lang="en-US" cap="none" sz="800" b="0" i="0" u="none" baseline="0">
              <a:latin typeface="Arial"/>
              <a:ea typeface="Arial"/>
              <a:cs typeface="Arial"/>
            </a:rPr>
            <a:t>0- HİÇ
1- ÇOK AZ 
2- ORTA DERECEDE
3- OLDUKÇA FAZLA
4-  İLERİ DERECEDE </a:t>
          </a:r>
        </a:p>
      </xdr:txBody>
    </xdr:sp>
    <xdr:clientData/>
  </xdr:twoCellAnchor>
  <xdr:twoCellAnchor>
    <xdr:from>
      <xdr:col>2</xdr:col>
      <xdr:colOff>552450</xdr:colOff>
      <xdr:row>1</xdr:row>
      <xdr:rowOff>123825</xdr:rowOff>
    </xdr:from>
    <xdr:to>
      <xdr:col>2</xdr:col>
      <xdr:colOff>552450</xdr:colOff>
      <xdr:row>1</xdr:row>
      <xdr:rowOff>676275</xdr:rowOff>
    </xdr:to>
    <xdr:sp>
      <xdr:nvSpPr>
        <xdr:cNvPr id="2" name="Line 2"/>
        <xdr:cNvSpPr>
          <a:spLocks/>
        </xdr:cNvSpPr>
      </xdr:nvSpPr>
      <xdr:spPr>
        <a:xfrm>
          <a:off x="5667375" y="228600"/>
          <a:ext cx="0" cy="552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428625</xdr:colOff>
      <xdr:row>1</xdr:row>
      <xdr:rowOff>323850</xdr:rowOff>
    </xdr:from>
    <xdr:to>
      <xdr:col>9</xdr:col>
      <xdr:colOff>247650</xdr:colOff>
      <xdr:row>1</xdr:row>
      <xdr:rowOff>666750</xdr:rowOff>
    </xdr:to>
    <xdr:sp macro="[0]!Makro1">
      <xdr:nvSpPr>
        <xdr:cNvPr id="3" name="TextBox 3"/>
        <xdr:cNvSpPr txBox="1">
          <a:spLocks noChangeArrowheads="1"/>
        </xdr:cNvSpPr>
      </xdr:nvSpPr>
      <xdr:spPr>
        <a:xfrm>
          <a:off x="6924675" y="428625"/>
          <a:ext cx="2867025" cy="342900"/>
        </a:xfrm>
        <a:prstGeom prst="rect">
          <a:avLst/>
        </a:prstGeom>
        <a:solidFill>
          <a:srgbClr val="800000"/>
        </a:solidFill>
        <a:ln w="9525" cmpd="sng">
          <a:solidFill>
            <a:srgbClr val="000000"/>
          </a:solidFill>
          <a:headEnd type="none"/>
          <a:tailEnd type="none"/>
        </a:ln>
      </xdr:spPr>
      <xdr:txBody>
        <a:bodyPr vertOverflow="clip" wrap="square"/>
        <a:p>
          <a:pPr algn="ctr">
            <a:defRPr/>
          </a:pPr>
          <a:r>
            <a:rPr lang="en-US" cap="none" sz="1600" b="1" i="0" u="none" baseline="0">
              <a:solidFill>
                <a:srgbClr val="FFFF00"/>
              </a:solidFill>
              <a:latin typeface="Arial"/>
              <a:ea typeface="Arial"/>
              <a:cs typeface="Arial"/>
            </a:rPr>
            <a:t>CEVAPLARI SİL</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4" workbookViewId="0" topLeftCell="B29953">
      <selection activeCell="A1" sqref="A1"/>
    </sheetView>
  </sheetViews>
  <sheetFormatPr defaultColWidth="9.140625" defaultRowHeight="12.75"/>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ayfa1"/>
  <dimension ref="A1:K24"/>
  <sheetViews>
    <sheetView showGridLines="0" tabSelected="1" zoomScale="90" zoomScaleNormal="90" workbookViewId="0" topLeftCell="A1">
      <selection activeCell="L11" sqref="L11"/>
    </sheetView>
  </sheetViews>
  <sheetFormatPr defaultColWidth="9.140625" defaultRowHeight="12.75"/>
  <cols>
    <col min="1" max="1" width="8.7109375" style="31" customWidth="1"/>
    <col min="2" max="10" width="9.140625" style="70" customWidth="1"/>
    <col min="11" max="11" width="7.28125" style="70" customWidth="1"/>
    <col min="12" max="16384" width="9.140625" style="30" customWidth="1"/>
  </cols>
  <sheetData>
    <row r="1" spans="1:11" ht="13.5" customHeight="1">
      <c r="A1" s="99"/>
      <c r="B1" s="100"/>
      <c r="C1" s="100"/>
      <c r="D1" s="100"/>
      <c r="E1" s="100"/>
      <c r="F1" s="100"/>
      <c r="G1" s="100"/>
      <c r="H1" s="100"/>
      <c r="I1" s="100"/>
      <c r="J1" s="100"/>
      <c r="K1" s="101"/>
    </row>
    <row r="2" spans="1:11" ht="12" customHeight="1">
      <c r="A2" s="103" t="s">
        <v>85</v>
      </c>
      <c r="B2" s="104"/>
      <c r="C2" s="104"/>
      <c r="D2" s="104"/>
      <c r="E2" s="104"/>
      <c r="F2" s="104"/>
      <c r="G2" s="104"/>
      <c r="H2" s="104"/>
      <c r="I2" s="104"/>
      <c r="J2" s="104"/>
      <c r="K2" s="105"/>
    </row>
    <row r="3" spans="1:11" ht="12" customHeight="1">
      <c r="A3" s="103"/>
      <c r="B3" s="104"/>
      <c r="C3" s="104"/>
      <c r="D3" s="104"/>
      <c r="E3" s="104"/>
      <c r="F3" s="104"/>
      <c r="G3" s="104"/>
      <c r="H3" s="104"/>
      <c r="I3" s="104"/>
      <c r="J3" s="104"/>
      <c r="K3" s="105"/>
    </row>
    <row r="4" spans="1:11" ht="30" customHeight="1">
      <c r="A4" s="86"/>
      <c r="B4" s="87" t="s">
        <v>80</v>
      </c>
      <c r="C4" s="88"/>
      <c r="D4" s="88"/>
      <c r="E4" s="88"/>
      <c r="F4" s="88"/>
      <c r="G4" s="88"/>
      <c r="H4" s="88"/>
      <c r="I4" s="88"/>
      <c r="J4" s="88"/>
      <c r="K4" s="89"/>
    </row>
    <row r="5" spans="1:11" ht="30" customHeight="1">
      <c r="A5" s="86"/>
      <c r="B5" s="87" t="s">
        <v>81</v>
      </c>
      <c r="C5" s="88"/>
      <c r="D5" s="88"/>
      <c r="E5" s="88"/>
      <c r="F5" s="88"/>
      <c r="G5" s="88"/>
      <c r="H5" s="88"/>
      <c r="I5" s="88"/>
      <c r="J5" s="88"/>
      <c r="K5" s="89"/>
    </row>
    <row r="6" spans="1:11" ht="30" customHeight="1">
      <c r="A6" s="86"/>
      <c r="B6" s="87" t="s">
        <v>75</v>
      </c>
      <c r="C6" s="88"/>
      <c r="D6" s="88"/>
      <c r="E6" s="88"/>
      <c r="F6" s="88"/>
      <c r="G6" s="88"/>
      <c r="H6" s="88"/>
      <c r="I6" s="88"/>
      <c r="J6" s="88"/>
      <c r="K6" s="89"/>
    </row>
    <row r="7" spans="1:11" ht="30" customHeight="1">
      <c r="A7" s="86"/>
      <c r="B7" s="87" t="s">
        <v>82</v>
      </c>
      <c r="C7" s="88"/>
      <c r="D7" s="88"/>
      <c r="E7" s="88"/>
      <c r="F7" s="88"/>
      <c r="G7" s="88"/>
      <c r="H7" s="88"/>
      <c r="I7" s="88"/>
      <c r="J7" s="88"/>
      <c r="K7" s="89"/>
    </row>
    <row r="8" spans="1:11" ht="30" customHeight="1">
      <c r="A8" s="86"/>
      <c r="B8" s="87" t="s">
        <v>84</v>
      </c>
      <c r="C8" s="88"/>
      <c r="D8" s="88"/>
      <c r="E8" s="88"/>
      <c r="F8" s="88"/>
      <c r="G8" s="88"/>
      <c r="H8" s="88"/>
      <c r="I8" s="88"/>
      <c r="J8" s="88"/>
      <c r="K8" s="89"/>
    </row>
    <row r="9" spans="1:11" ht="30" customHeight="1">
      <c r="A9" s="86"/>
      <c r="B9" s="87" t="s">
        <v>83</v>
      </c>
      <c r="C9" s="88"/>
      <c r="D9" s="88"/>
      <c r="E9" s="88"/>
      <c r="F9" s="88"/>
      <c r="G9" s="88"/>
      <c r="H9" s="88"/>
      <c r="I9" s="88"/>
      <c r="J9" s="88"/>
      <c r="K9" s="89"/>
    </row>
    <row r="10" spans="1:11" ht="14.25" customHeight="1">
      <c r="A10" s="86"/>
      <c r="B10" s="87"/>
      <c r="C10" s="88"/>
      <c r="D10" s="88"/>
      <c r="E10" s="88"/>
      <c r="F10" s="88"/>
      <c r="G10" s="88"/>
      <c r="H10" s="88"/>
      <c r="I10" s="88"/>
      <c r="J10" s="88"/>
      <c r="K10" s="89"/>
    </row>
    <row r="11" spans="1:11" ht="6" customHeight="1">
      <c r="A11" s="86"/>
      <c r="B11" s="106" t="s">
        <v>94</v>
      </c>
      <c r="C11" s="106"/>
      <c r="D11" s="106"/>
      <c r="E11" s="106"/>
      <c r="F11" s="106"/>
      <c r="G11" s="106"/>
      <c r="H11" s="106"/>
      <c r="I11" s="106"/>
      <c r="J11" s="106"/>
      <c r="K11" s="107"/>
    </row>
    <row r="12" spans="1:11" ht="6" customHeight="1">
      <c r="A12" s="86"/>
      <c r="B12" s="106"/>
      <c r="C12" s="106"/>
      <c r="D12" s="106"/>
      <c r="E12" s="106"/>
      <c r="F12" s="106"/>
      <c r="G12" s="106"/>
      <c r="H12" s="106"/>
      <c r="I12" s="106"/>
      <c r="J12" s="106"/>
      <c r="K12" s="107"/>
    </row>
    <row r="13" spans="1:11" ht="27.75" customHeight="1">
      <c r="A13" s="91"/>
      <c r="B13" s="90" t="s">
        <v>86</v>
      </c>
      <c r="C13" s="92"/>
      <c r="D13" s="92"/>
      <c r="E13" s="92"/>
      <c r="F13" s="92"/>
      <c r="G13" s="92"/>
      <c r="H13" s="92"/>
      <c r="I13" s="92"/>
      <c r="J13" s="92"/>
      <c r="K13" s="93"/>
    </row>
    <row r="14" spans="1:11" ht="13.5" customHeight="1" thickBot="1">
      <c r="A14" s="86"/>
      <c r="B14" s="92"/>
      <c r="C14" s="92"/>
      <c r="D14" s="92"/>
      <c r="E14" s="92"/>
      <c r="F14" s="92"/>
      <c r="G14" s="92"/>
      <c r="H14" s="92"/>
      <c r="I14" s="92"/>
      <c r="J14" s="92"/>
      <c r="K14" s="93"/>
    </row>
    <row r="15" spans="1:11" ht="11.25" customHeight="1">
      <c r="A15" s="86"/>
      <c r="B15" s="114" t="s">
        <v>79</v>
      </c>
      <c r="C15" s="115"/>
      <c r="D15" s="115"/>
      <c r="E15" s="115"/>
      <c r="F15" s="115"/>
      <c r="G15" s="115"/>
      <c r="H15" s="115"/>
      <c r="I15" s="116"/>
      <c r="J15" s="94"/>
      <c r="K15" s="95"/>
    </row>
    <row r="16" spans="1:11" ht="11.25" customHeight="1" thickBot="1">
      <c r="A16" s="96"/>
      <c r="B16" s="117"/>
      <c r="C16" s="118"/>
      <c r="D16" s="118"/>
      <c r="E16" s="118"/>
      <c r="F16" s="118"/>
      <c r="G16" s="118"/>
      <c r="H16" s="118"/>
      <c r="I16" s="119"/>
      <c r="J16" s="94"/>
      <c r="K16" s="95"/>
    </row>
    <row r="17" spans="1:11" ht="21.75" customHeight="1">
      <c r="A17" s="86"/>
      <c r="B17" s="97"/>
      <c r="C17" s="97"/>
      <c r="D17" s="97"/>
      <c r="E17" s="97"/>
      <c r="F17" s="97"/>
      <c r="G17" s="97"/>
      <c r="H17" s="97"/>
      <c r="I17" s="97"/>
      <c r="J17" s="97"/>
      <c r="K17" s="98"/>
    </row>
    <row r="18" spans="1:11" ht="12.75" thickBot="1">
      <c r="A18" s="86"/>
      <c r="B18" s="97"/>
      <c r="C18" s="97"/>
      <c r="D18" s="97"/>
      <c r="E18" s="97"/>
      <c r="F18" s="97"/>
      <c r="G18" s="97"/>
      <c r="H18" s="97"/>
      <c r="I18" s="97"/>
      <c r="J18" s="97"/>
      <c r="K18" s="98"/>
    </row>
    <row r="19" spans="1:11" ht="12.75" customHeight="1">
      <c r="A19" s="108" t="s">
        <v>87</v>
      </c>
      <c r="B19" s="109"/>
      <c r="C19" s="109"/>
      <c r="D19" s="109"/>
      <c r="E19" s="109"/>
      <c r="F19" s="109"/>
      <c r="G19" s="109"/>
      <c r="H19" s="109"/>
      <c r="I19" s="109"/>
      <c r="J19" s="109"/>
      <c r="K19" s="110"/>
    </row>
    <row r="20" spans="1:11" ht="12.75" customHeight="1" thickBot="1">
      <c r="A20" s="111"/>
      <c r="B20" s="112"/>
      <c r="C20" s="112"/>
      <c r="D20" s="112"/>
      <c r="E20" s="112"/>
      <c r="F20" s="112"/>
      <c r="G20" s="112"/>
      <c r="H20" s="112"/>
      <c r="I20" s="112"/>
      <c r="J20" s="112"/>
      <c r="K20" s="113"/>
    </row>
    <row r="23" spans="1:11" ht="12.75" customHeight="1">
      <c r="A23" s="120" t="s">
        <v>88</v>
      </c>
      <c r="B23" s="120"/>
      <c r="C23" s="120"/>
      <c r="D23" s="120"/>
      <c r="E23" s="120"/>
      <c r="F23" s="120"/>
      <c r="G23" s="120"/>
      <c r="H23" s="120"/>
      <c r="I23" s="120"/>
      <c r="J23" s="120"/>
      <c r="K23" s="120"/>
    </row>
    <row r="24" spans="1:11" ht="12.75" customHeight="1">
      <c r="A24" s="102" t="s">
        <v>95</v>
      </c>
      <c r="B24" s="102"/>
      <c r="C24" s="102"/>
      <c r="D24" s="102"/>
      <c r="E24" s="102"/>
      <c r="F24" s="102"/>
      <c r="G24" s="102"/>
      <c r="H24" s="102"/>
      <c r="I24" s="102"/>
      <c r="J24" s="102"/>
      <c r="K24" s="102"/>
    </row>
  </sheetData>
  <mergeCells count="6">
    <mergeCell ref="A24:K24"/>
    <mergeCell ref="A2:K3"/>
    <mergeCell ref="B11:K12"/>
    <mergeCell ref="A19:K20"/>
    <mergeCell ref="B15:I16"/>
    <mergeCell ref="A23:K23"/>
  </mergeCells>
  <printOptions/>
  <pageMargins left="0.15748031496062992" right="0.15748031496062992" top="0.984251968503937" bottom="0.984251968503937" header="0.5118110236220472" footer="0.5118110236220472"/>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sheetPr codeName="Sayfa2"/>
  <dimension ref="A2:J77"/>
  <sheetViews>
    <sheetView zoomScale="90" zoomScaleNormal="90" workbookViewId="0" topLeftCell="A1">
      <selection activeCell="H10" sqref="H10"/>
    </sheetView>
  </sheetViews>
  <sheetFormatPr defaultColWidth="9.140625" defaultRowHeight="13.5" customHeight="1"/>
  <cols>
    <col min="1" max="1" width="3.57421875" style="5" customWidth="1"/>
    <col min="2" max="2" width="10.421875" style="5" customWidth="1"/>
    <col min="3" max="3" width="3.57421875" style="5" customWidth="1"/>
    <col min="4" max="4" width="48.7109375" style="7" customWidth="1"/>
    <col min="5" max="16384" width="9.140625" style="7" customWidth="1"/>
  </cols>
  <sheetData>
    <row r="2" spans="2:5" ht="13.5" customHeight="1">
      <c r="B2" s="121" t="s">
        <v>60</v>
      </c>
      <c r="C2" s="121"/>
      <c r="D2" s="121"/>
      <c r="E2" s="121"/>
    </row>
    <row r="3" ht="13.5" customHeight="1">
      <c r="B3" s="7"/>
    </row>
    <row r="4" spans="2:10" ht="18" customHeight="1">
      <c r="B4" s="1" t="s">
        <v>55</v>
      </c>
      <c r="C4" s="4" t="s">
        <v>56</v>
      </c>
      <c r="D4" s="3" t="s">
        <v>57</v>
      </c>
      <c r="G4" s="2"/>
      <c r="H4" s="2"/>
      <c r="I4" s="2"/>
      <c r="J4" s="2"/>
    </row>
    <row r="5" spans="2:10" ht="18" customHeight="1">
      <c r="B5" s="1" t="s">
        <v>58</v>
      </c>
      <c r="C5" s="4" t="s">
        <v>56</v>
      </c>
      <c r="D5" s="3" t="s">
        <v>57</v>
      </c>
      <c r="G5" s="2"/>
      <c r="H5" s="2"/>
      <c r="I5" s="2"/>
      <c r="J5" s="2"/>
    </row>
    <row r="6" spans="2:10" ht="18" customHeight="1">
      <c r="B6" s="1" t="s">
        <v>59</v>
      </c>
      <c r="C6" s="4" t="s">
        <v>56</v>
      </c>
      <c r="D6" s="3" t="s">
        <v>57</v>
      </c>
      <c r="G6" s="2"/>
      <c r="H6" s="2"/>
      <c r="I6" s="2"/>
      <c r="J6" s="2"/>
    </row>
    <row r="16" spans="2:5" ht="13.5" customHeight="1">
      <c r="B16" s="8" t="s">
        <v>51</v>
      </c>
      <c r="E16" s="5"/>
    </row>
    <row r="17" spans="2:6" ht="13.5" customHeight="1">
      <c r="B17" s="11" t="s">
        <v>52</v>
      </c>
      <c r="E17" s="10"/>
      <c r="F17" s="9"/>
    </row>
    <row r="18" spans="2:6" ht="13.5" customHeight="1">
      <c r="B18" s="11" t="s">
        <v>53</v>
      </c>
      <c r="E18" s="10"/>
      <c r="F18" s="9"/>
    </row>
    <row r="19" spans="4:6" ht="13.5" customHeight="1">
      <c r="D19" s="9"/>
      <c r="E19" s="10"/>
      <c r="F19" s="9"/>
    </row>
    <row r="20" spans="4:6" ht="13.5" customHeight="1">
      <c r="D20" s="9"/>
      <c r="E20" s="10"/>
      <c r="F20" s="9"/>
    </row>
    <row r="21" spans="2:6" ht="13.5" customHeight="1">
      <c r="B21" s="7"/>
      <c r="C21" s="7"/>
      <c r="E21" s="10"/>
      <c r="F21" s="9"/>
    </row>
    <row r="22" spans="2:6" ht="13.5" customHeight="1">
      <c r="B22" s="7"/>
      <c r="C22" s="7"/>
      <c r="E22" s="10"/>
      <c r="F22" s="9"/>
    </row>
    <row r="23" spans="2:6" ht="13.5" customHeight="1">
      <c r="B23" s="123" t="s">
        <v>54</v>
      </c>
      <c r="C23" s="123"/>
      <c r="D23" s="123"/>
      <c r="E23" s="10" t="s">
        <v>73</v>
      </c>
      <c r="F23" s="9"/>
    </row>
    <row r="24" spans="4:5" ht="9" customHeight="1">
      <c r="D24" s="6"/>
      <c r="E24" s="8"/>
    </row>
    <row r="25" spans="1:5" ht="15" customHeight="1">
      <c r="A25" s="27">
        <v>1</v>
      </c>
      <c r="B25" s="122" t="s">
        <v>0</v>
      </c>
      <c r="C25" s="122"/>
      <c r="D25" s="122"/>
      <c r="E25" s="26"/>
    </row>
    <row r="26" spans="1:5" ht="15" customHeight="1">
      <c r="A26" s="27">
        <v>2</v>
      </c>
      <c r="B26" s="122" t="s">
        <v>1</v>
      </c>
      <c r="C26" s="122"/>
      <c r="D26" s="122"/>
      <c r="E26" s="26"/>
    </row>
    <row r="27" spans="1:5" ht="15" customHeight="1">
      <c r="A27" s="27">
        <v>3</v>
      </c>
      <c r="B27" s="122" t="s">
        <v>46</v>
      </c>
      <c r="C27" s="122"/>
      <c r="D27" s="122"/>
      <c r="E27" s="26"/>
    </row>
    <row r="28" spans="1:5" ht="15" customHeight="1">
      <c r="A28" s="27">
        <v>4</v>
      </c>
      <c r="B28" s="122" t="s">
        <v>47</v>
      </c>
      <c r="C28" s="122"/>
      <c r="D28" s="122"/>
      <c r="E28" s="26"/>
    </row>
    <row r="29" spans="1:5" ht="15" customHeight="1">
      <c r="A29" s="27">
        <v>5</v>
      </c>
      <c r="B29" s="122" t="s">
        <v>2</v>
      </c>
      <c r="C29" s="122"/>
      <c r="D29" s="122"/>
      <c r="E29" s="26"/>
    </row>
    <row r="30" spans="1:5" ht="15" customHeight="1">
      <c r="A30" s="27">
        <v>6</v>
      </c>
      <c r="B30" s="122" t="s">
        <v>3</v>
      </c>
      <c r="C30" s="122"/>
      <c r="D30" s="122"/>
      <c r="E30" s="26"/>
    </row>
    <row r="31" spans="1:5" ht="15" customHeight="1">
      <c r="A31" s="27">
        <v>7</v>
      </c>
      <c r="B31" s="122" t="s">
        <v>61</v>
      </c>
      <c r="C31" s="122"/>
      <c r="D31" s="122"/>
      <c r="E31" s="26"/>
    </row>
    <row r="32" spans="1:5" ht="15" customHeight="1">
      <c r="A32" s="27">
        <v>8</v>
      </c>
      <c r="B32" s="122" t="s">
        <v>48</v>
      </c>
      <c r="C32" s="122"/>
      <c r="D32" s="122"/>
      <c r="E32" s="26"/>
    </row>
    <row r="33" spans="1:5" ht="15" customHeight="1">
      <c r="A33" s="27">
        <v>9</v>
      </c>
      <c r="B33" s="122" t="s">
        <v>4</v>
      </c>
      <c r="C33" s="122"/>
      <c r="D33" s="122"/>
      <c r="E33" s="26"/>
    </row>
    <row r="34" spans="1:5" ht="15" customHeight="1">
      <c r="A34" s="27">
        <v>10</v>
      </c>
      <c r="B34" s="122" t="s">
        <v>5</v>
      </c>
      <c r="C34" s="122"/>
      <c r="D34" s="122"/>
      <c r="E34" s="26"/>
    </row>
    <row r="35" spans="1:5" ht="15" customHeight="1">
      <c r="A35" s="27">
        <v>11</v>
      </c>
      <c r="B35" s="122" t="s">
        <v>6</v>
      </c>
      <c r="C35" s="122"/>
      <c r="D35" s="122"/>
      <c r="E35" s="26"/>
    </row>
    <row r="36" spans="1:5" ht="15" customHeight="1">
      <c r="A36" s="27">
        <v>12</v>
      </c>
      <c r="B36" s="122" t="s">
        <v>62</v>
      </c>
      <c r="C36" s="122"/>
      <c r="D36" s="122"/>
      <c r="E36" s="26"/>
    </row>
    <row r="37" spans="1:5" ht="15" customHeight="1">
      <c r="A37" s="27">
        <v>13</v>
      </c>
      <c r="B37" s="122" t="s">
        <v>7</v>
      </c>
      <c r="C37" s="122"/>
      <c r="D37" s="122"/>
      <c r="E37" s="26"/>
    </row>
    <row r="38" spans="1:5" ht="15" customHeight="1">
      <c r="A38" s="27">
        <v>14</v>
      </c>
      <c r="B38" s="122" t="s">
        <v>8</v>
      </c>
      <c r="C38" s="122"/>
      <c r="D38" s="122"/>
      <c r="E38" s="26"/>
    </row>
    <row r="39" spans="1:5" ht="15" customHeight="1">
      <c r="A39" s="27">
        <v>15</v>
      </c>
      <c r="B39" s="122" t="s">
        <v>9</v>
      </c>
      <c r="C39" s="122"/>
      <c r="D39" s="122"/>
      <c r="E39" s="26"/>
    </row>
    <row r="40" spans="1:5" ht="15" customHeight="1">
      <c r="A40" s="27">
        <v>16</v>
      </c>
      <c r="B40" s="122" t="s">
        <v>10</v>
      </c>
      <c r="C40" s="122"/>
      <c r="D40" s="122"/>
      <c r="E40" s="26"/>
    </row>
    <row r="41" spans="1:5" ht="15" customHeight="1">
      <c r="A41" s="27">
        <v>17</v>
      </c>
      <c r="B41" s="122" t="s">
        <v>11</v>
      </c>
      <c r="C41" s="122"/>
      <c r="D41" s="122"/>
      <c r="E41" s="26"/>
    </row>
    <row r="42" spans="1:5" ht="15" customHeight="1">
      <c r="A42" s="27">
        <v>18</v>
      </c>
      <c r="B42" s="122" t="s">
        <v>12</v>
      </c>
      <c r="C42" s="122"/>
      <c r="D42" s="122"/>
      <c r="E42" s="26"/>
    </row>
    <row r="43" spans="1:5" ht="15" customHeight="1">
      <c r="A43" s="27">
        <v>19</v>
      </c>
      <c r="B43" s="122" t="s">
        <v>13</v>
      </c>
      <c r="C43" s="122"/>
      <c r="D43" s="122"/>
      <c r="E43" s="26"/>
    </row>
    <row r="44" spans="1:5" ht="15" customHeight="1">
      <c r="A44" s="27">
        <v>20</v>
      </c>
      <c r="B44" s="122" t="s">
        <v>14</v>
      </c>
      <c r="C44" s="122"/>
      <c r="D44" s="122"/>
      <c r="E44" s="26"/>
    </row>
    <row r="45" spans="1:5" ht="15" customHeight="1">
      <c r="A45" s="27">
        <v>21</v>
      </c>
      <c r="B45" s="122" t="s">
        <v>15</v>
      </c>
      <c r="C45" s="122"/>
      <c r="D45" s="122"/>
      <c r="E45" s="26"/>
    </row>
    <row r="46" spans="1:5" ht="15" customHeight="1">
      <c r="A46" s="27">
        <v>22</v>
      </c>
      <c r="B46" s="122" t="s">
        <v>16</v>
      </c>
      <c r="C46" s="122"/>
      <c r="D46" s="122"/>
      <c r="E46" s="26"/>
    </row>
    <row r="47" spans="1:5" ht="15" customHeight="1">
      <c r="A47" s="27">
        <v>23</v>
      </c>
      <c r="B47" s="122" t="s">
        <v>17</v>
      </c>
      <c r="C47" s="122"/>
      <c r="D47" s="122"/>
      <c r="E47" s="26"/>
    </row>
    <row r="48" spans="1:5" ht="15" customHeight="1">
      <c r="A48" s="27">
        <v>24</v>
      </c>
      <c r="B48" s="122" t="s">
        <v>18</v>
      </c>
      <c r="C48" s="122"/>
      <c r="D48" s="122"/>
      <c r="E48" s="26"/>
    </row>
    <row r="49" spans="1:5" ht="15" customHeight="1">
      <c r="A49" s="27">
        <v>25</v>
      </c>
      <c r="B49" s="122" t="s">
        <v>19</v>
      </c>
      <c r="C49" s="122"/>
      <c r="D49" s="122"/>
      <c r="E49" s="26"/>
    </row>
    <row r="50" spans="1:5" ht="15" customHeight="1">
      <c r="A50" s="27">
        <v>26</v>
      </c>
      <c r="B50" s="122" t="s">
        <v>20</v>
      </c>
      <c r="C50" s="122"/>
      <c r="D50" s="122"/>
      <c r="E50" s="26"/>
    </row>
    <row r="51" spans="1:5" ht="15" customHeight="1">
      <c r="A51" s="27">
        <v>27</v>
      </c>
      <c r="B51" s="122" t="s">
        <v>21</v>
      </c>
      <c r="C51" s="122"/>
      <c r="D51" s="122"/>
      <c r="E51" s="26"/>
    </row>
    <row r="52" spans="1:5" ht="15" customHeight="1">
      <c r="A52" s="27">
        <v>28</v>
      </c>
      <c r="B52" s="122" t="s">
        <v>22</v>
      </c>
      <c r="C52" s="122"/>
      <c r="D52" s="122"/>
      <c r="E52" s="26"/>
    </row>
    <row r="53" spans="1:5" ht="15" customHeight="1">
      <c r="A53" s="27">
        <v>29</v>
      </c>
      <c r="B53" s="122" t="s">
        <v>23</v>
      </c>
      <c r="C53" s="122"/>
      <c r="D53" s="122"/>
      <c r="E53" s="26"/>
    </row>
    <row r="54" spans="1:5" ht="15" customHeight="1">
      <c r="A54" s="27">
        <v>30</v>
      </c>
      <c r="B54" s="122" t="s">
        <v>24</v>
      </c>
      <c r="C54" s="122"/>
      <c r="D54" s="122"/>
      <c r="E54" s="26"/>
    </row>
    <row r="55" spans="1:5" ht="15" customHeight="1">
      <c r="A55" s="27">
        <v>31</v>
      </c>
      <c r="B55" s="122" t="s">
        <v>25</v>
      </c>
      <c r="C55" s="122"/>
      <c r="D55" s="122"/>
      <c r="E55" s="26"/>
    </row>
    <row r="56" spans="1:5" ht="15" customHeight="1">
      <c r="A56" s="27">
        <v>32</v>
      </c>
      <c r="B56" s="122" t="s">
        <v>26</v>
      </c>
      <c r="C56" s="122"/>
      <c r="D56" s="122"/>
      <c r="E56" s="26"/>
    </row>
    <row r="57" spans="1:5" ht="15" customHeight="1">
      <c r="A57" s="27">
        <v>33</v>
      </c>
      <c r="B57" s="122" t="s">
        <v>27</v>
      </c>
      <c r="C57" s="122"/>
      <c r="D57" s="122"/>
      <c r="E57" s="26"/>
    </row>
    <row r="58" spans="1:5" ht="15" customHeight="1">
      <c r="A58" s="27">
        <v>34</v>
      </c>
      <c r="B58" s="122" t="s">
        <v>76</v>
      </c>
      <c r="C58" s="122"/>
      <c r="D58" s="122"/>
      <c r="E58" s="26"/>
    </row>
    <row r="59" spans="1:5" ht="15" customHeight="1">
      <c r="A59" s="27">
        <v>35</v>
      </c>
      <c r="B59" s="122" t="s">
        <v>28</v>
      </c>
      <c r="C59" s="122"/>
      <c r="D59" s="122"/>
      <c r="E59" s="26"/>
    </row>
    <row r="60" spans="1:5" ht="15" customHeight="1">
      <c r="A60" s="27">
        <v>36</v>
      </c>
      <c r="B60" s="122" t="s">
        <v>29</v>
      </c>
      <c r="C60" s="122"/>
      <c r="D60" s="122"/>
      <c r="E60" s="26"/>
    </row>
    <row r="61" spans="1:5" ht="15" customHeight="1">
      <c r="A61" s="27">
        <v>37</v>
      </c>
      <c r="B61" s="122" t="s">
        <v>30</v>
      </c>
      <c r="C61" s="122"/>
      <c r="D61" s="122"/>
      <c r="E61" s="26"/>
    </row>
    <row r="62" spans="1:5" ht="15" customHeight="1">
      <c r="A62" s="27">
        <v>38</v>
      </c>
      <c r="B62" s="122" t="s">
        <v>31</v>
      </c>
      <c r="C62" s="122"/>
      <c r="D62" s="122"/>
      <c r="E62" s="26"/>
    </row>
    <row r="63" spans="1:5" ht="15" customHeight="1">
      <c r="A63" s="27">
        <v>39</v>
      </c>
      <c r="B63" s="122" t="s">
        <v>32</v>
      </c>
      <c r="C63" s="122"/>
      <c r="D63" s="122"/>
      <c r="E63" s="26"/>
    </row>
    <row r="64" spans="1:5" ht="15" customHeight="1">
      <c r="A64" s="27">
        <v>40</v>
      </c>
      <c r="B64" s="122" t="s">
        <v>33</v>
      </c>
      <c r="C64" s="122"/>
      <c r="D64" s="122"/>
      <c r="E64" s="26"/>
    </row>
    <row r="65" spans="1:5" ht="15" customHeight="1">
      <c r="A65" s="27">
        <v>41</v>
      </c>
      <c r="B65" s="122" t="s">
        <v>34</v>
      </c>
      <c r="C65" s="122"/>
      <c r="D65" s="122"/>
      <c r="E65" s="26"/>
    </row>
    <row r="66" spans="1:5" ht="15" customHeight="1">
      <c r="A66" s="27">
        <v>42</v>
      </c>
      <c r="B66" s="122" t="s">
        <v>35</v>
      </c>
      <c r="C66" s="122"/>
      <c r="D66" s="122"/>
      <c r="E66" s="26"/>
    </row>
    <row r="67" spans="1:5" ht="15" customHeight="1">
      <c r="A67" s="27">
        <v>43</v>
      </c>
      <c r="B67" s="122" t="s">
        <v>36</v>
      </c>
      <c r="C67" s="122"/>
      <c r="D67" s="122"/>
      <c r="E67" s="26"/>
    </row>
    <row r="68" spans="1:5" ht="15" customHeight="1">
      <c r="A68" s="27">
        <v>44</v>
      </c>
      <c r="B68" s="122" t="s">
        <v>37</v>
      </c>
      <c r="C68" s="122"/>
      <c r="D68" s="122"/>
      <c r="E68" s="26"/>
    </row>
    <row r="69" spans="1:5" ht="15" customHeight="1">
      <c r="A69" s="27">
        <v>45</v>
      </c>
      <c r="B69" s="122" t="s">
        <v>38</v>
      </c>
      <c r="C69" s="122"/>
      <c r="D69" s="122"/>
      <c r="E69" s="26"/>
    </row>
    <row r="70" spans="1:5" ht="15" customHeight="1">
      <c r="A70" s="27">
        <v>46</v>
      </c>
      <c r="B70" s="122" t="s">
        <v>39</v>
      </c>
      <c r="C70" s="122"/>
      <c r="D70" s="122"/>
      <c r="E70" s="26"/>
    </row>
    <row r="71" spans="1:5" ht="15" customHeight="1">
      <c r="A71" s="27">
        <v>47</v>
      </c>
      <c r="B71" s="122" t="s">
        <v>40</v>
      </c>
      <c r="C71" s="122"/>
      <c r="D71" s="122"/>
      <c r="E71" s="26"/>
    </row>
    <row r="72" spans="1:5" ht="15" customHeight="1">
      <c r="A72" s="27">
        <v>48</v>
      </c>
      <c r="B72" s="122" t="s">
        <v>77</v>
      </c>
      <c r="C72" s="122"/>
      <c r="D72" s="122"/>
      <c r="E72" s="26"/>
    </row>
    <row r="73" spans="1:5" ht="15" customHeight="1">
      <c r="A73" s="27">
        <v>49</v>
      </c>
      <c r="B73" s="122" t="s">
        <v>41</v>
      </c>
      <c r="C73" s="122"/>
      <c r="D73" s="122"/>
      <c r="E73" s="26"/>
    </row>
    <row r="74" spans="1:5" ht="15" customHeight="1">
      <c r="A74" s="27">
        <v>50</v>
      </c>
      <c r="B74" s="122" t="s">
        <v>42</v>
      </c>
      <c r="C74" s="122"/>
      <c r="D74" s="122"/>
      <c r="E74" s="26"/>
    </row>
    <row r="75" spans="1:5" ht="15" customHeight="1">
      <c r="A75" s="27">
        <v>51</v>
      </c>
      <c r="B75" s="122" t="s">
        <v>43</v>
      </c>
      <c r="C75" s="122"/>
      <c r="D75" s="122"/>
      <c r="E75" s="26"/>
    </row>
    <row r="76" spans="1:5" ht="15" customHeight="1">
      <c r="A76" s="27">
        <v>52</v>
      </c>
      <c r="B76" s="122" t="s">
        <v>44</v>
      </c>
      <c r="C76" s="122"/>
      <c r="D76" s="122"/>
      <c r="E76" s="26"/>
    </row>
    <row r="77" spans="1:5" ht="15" customHeight="1">
      <c r="A77" s="27">
        <v>53</v>
      </c>
      <c r="B77" s="122" t="s">
        <v>45</v>
      </c>
      <c r="C77" s="122"/>
      <c r="D77" s="122"/>
      <c r="E77" s="26"/>
    </row>
  </sheetData>
  <sheetProtection password="C7C4" sheet="1" objects="1" scenarios="1"/>
  <mergeCells count="55">
    <mergeCell ref="B75:D75"/>
    <mergeCell ref="B76:D76"/>
    <mergeCell ref="B77:D77"/>
    <mergeCell ref="B23:D23"/>
    <mergeCell ref="B71:D71"/>
    <mergeCell ref="B72:D72"/>
    <mergeCell ref="B73:D73"/>
    <mergeCell ref="B74:D74"/>
    <mergeCell ref="B67:D67"/>
    <mergeCell ref="B68:D68"/>
    <mergeCell ref="B70:D70"/>
    <mergeCell ref="B63:D63"/>
    <mergeCell ref="B64:D64"/>
    <mergeCell ref="B65:D65"/>
    <mergeCell ref="B66:D66"/>
    <mergeCell ref="B60:D60"/>
    <mergeCell ref="B61:D61"/>
    <mergeCell ref="B62:D62"/>
    <mergeCell ref="B69:D69"/>
    <mergeCell ref="B56:D56"/>
    <mergeCell ref="B57:D57"/>
    <mergeCell ref="B58:D58"/>
    <mergeCell ref="B59:D59"/>
    <mergeCell ref="B52:D52"/>
    <mergeCell ref="B53:D53"/>
    <mergeCell ref="B54:D54"/>
    <mergeCell ref="B55:D55"/>
    <mergeCell ref="B48:D48"/>
    <mergeCell ref="B49:D49"/>
    <mergeCell ref="B50:D50"/>
    <mergeCell ref="B51:D51"/>
    <mergeCell ref="B44:D44"/>
    <mergeCell ref="B45:D45"/>
    <mergeCell ref="B46:D46"/>
    <mergeCell ref="B47:D47"/>
    <mergeCell ref="B40:D40"/>
    <mergeCell ref="B41:D41"/>
    <mergeCell ref="B42:D42"/>
    <mergeCell ref="B43:D43"/>
    <mergeCell ref="B36:D36"/>
    <mergeCell ref="B37:D37"/>
    <mergeCell ref="B38:D38"/>
    <mergeCell ref="B39:D39"/>
    <mergeCell ref="B32:D32"/>
    <mergeCell ref="B33:D33"/>
    <mergeCell ref="B34:D34"/>
    <mergeCell ref="B35:D35"/>
    <mergeCell ref="B28:D28"/>
    <mergeCell ref="B29:D29"/>
    <mergeCell ref="B30:D30"/>
    <mergeCell ref="B31:D31"/>
    <mergeCell ref="B2:E2"/>
    <mergeCell ref="B25:D25"/>
    <mergeCell ref="B26:D26"/>
    <mergeCell ref="B27:D27"/>
  </mergeCells>
  <printOptions/>
  <pageMargins left="1.141732283464567" right="0.7480314960629921" top="0.5905511811023623" bottom="0.1968503937007874" header="0.5118110236220472" footer="0.5118110236220472"/>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sheetPr codeName="Sayfa4"/>
  <dimension ref="A2:H55"/>
  <sheetViews>
    <sheetView zoomScale="80" zoomScaleNormal="80" workbookViewId="0" topLeftCell="A1">
      <selection activeCell="B15" sqref="B15"/>
    </sheetView>
  </sheetViews>
  <sheetFormatPr defaultColWidth="9.140625" defaultRowHeight="12.75"/>
  <cols>
    <col min="1" max="1" width="5.00390625" style="71" customWidth="1"/>
    <col min="2" max="2" width="71.7109375" style="72" customWidth="1"/>
    <col min="3" max="3" width="16.57421875" style="77" customWidth="1"/>
    <col min="4" max="4" width="4.140625" style="12" customWidth="1"/>
    <col min="5" max="16384" width="9.140625" style="12" customWidth="1"/>
  </cols>
  <sheetData>
    <row r="1" ht="8.25" customHeight="1" thickBot="1"/>
    <row r="2" spans="1:8" s="13" customFormat="1" ht="84.75" customHeight="1">
      <c r="A2" s="73" t="s">
        <v>49</v>
      </c>
      <c r="B2" s="74" t="s">
        <v>50</v>
      </c>
      <c r="C2" s="78" t="s">
        <v>73</v>
      </c>
      <c r="E2" s="5"/>
      <c r="F2" s="5"/>
      <c r="G2" s="7"/>
      <c r="H2" s="7"/>
    </row>
    <row r="3" spans="1:8" ht="24.75" customHeight="1">
      <c r="A3" s="75">
        <f>Sorular!A25</f>
        <v>1</v>
      </c>
      <c r="B3" s="76" t="str">
        <f>Sorular!B25</f>
        <v>İçinizdeki sinirlilik ve titreme hali</v>
      </c>
      <c r="C3" s="79">
        <v>1</v>
      </c>
      <c r="E3" s="8" t="s">
        <v>51</v>
      </c>
      <c r="F3" s="5"/>
      <c r="G3" s="7"/>
      <c r="H3" s="5"/>
    </row>
    <row r="4" spans="1:8" ht="24.75" customHeight="1">
      <c r="A4" s="75">
        <f>Sorular!A26</f>
        <v>2</v>
      </c>
      <c r="B4" s="76" t="str">
        <f>Sorular!B26</f>
        <v>Baygınlık , baş dönmesi</v>
      </c>
      <c r="C4" s="79">
        <v>1</v>
      </c>
      <c r="E4" s="11" t="s">
        <v>52</v>
      </c>
      <c r="F4" s="5"/>
      <c r="G4" s="7"/>
      <c r="H4" s="10"/>
    </row>
    <row r="5" spans="1:8" ht="24.75" customHeight="1">
      <c r="A5" s="75">
        <f>Sorular!A27</f>
        <v>3</v>
      </c>
      <c r="B5" s="76" t="str">
        <f>Sorular!B27</f>
        <v>Bir başka kişinin sizin düşüncelerinizi kontrol edeceği fikri </v>
      </c>
      <c r="C5" s="79">
        <v>1</v>
      </c>
      <c r="E5" s="11" t="s">
        <v>53</v>
      </c>
      <c r="F5" s="5"/>
      <c r="G5" s="7"/>
      <c r="H5" s="10"/>
    </row>
    <row r="6" spans="1:8" ht="24.75" customHeight="1">
      <c r="A6" s="75">
        <f>Sorular!A28</f>
        <v>4</v>
      </c>
      <c r="B6" s="76" t="str">
        <f>Sorular!B28</f>
        <v>Başınıza gelen sıkıntılardan  dolayı başkalarının suçlu olduğu duygusu</v>
      </c>
      <c r="C6" s="79">
        <v>1</v>
      </c>
      <c r="E6" s="11" t="s">
        <v>89</v>
      </c>
      <c r="F6" s="5"/>
      <c r="G6" s="9"/>
      <c r="H6" s="10"/>
    </row>
    <row r="7" spans="1:8" ht="24.75" customHeight="1">
      <c r="A7" s="75">
        <f>Sorular!A29</f>
        <v>5</v>
      </c>
      <c r="B7" s="76" t="str">
        <f>Sorular!B29</f>
        <v>Olayları hatırlamada güçlük</v>
      </c>
      <c r="C7" s="79">
        <v>1</v>
      </c>
      <c r="E7" s="5"/>
      <c r="F7" s="5"/>
      <c r="G7" s="9"/>
      <c r="H7" s="10"/>
    </row>
    <row r="8" spans="1:8" ht="24.75" customHeight="1">
      <c r="A8" s="75">
        <f>Sorular!A30</f>
        <v>6</v>
      </c>
      <c r="B8" s="76" t="str">
        <f>Sorular!B30</f>
        <v>Çok kolayca kızıp öfkelenme</v>
      </c>
      <c r="C8" s="79">
        <v>1</v>
      </c>
      <c r="E8" s="7"/>
      <c r="F8" s="7"/>
      <c r="G8" s="7"/>
      <c r="H8" s="10"/>
    </row>
    <row r="9" spans="1:8" ht="24.75" customHeight="1">
      <c r="A9" s="75">
        <f>Sorular!A31</f>
        <v>7</v>
      </c>
      <c r="B9" s="76" t="str">
        <f>Sorular!B31</f>
        <v>Göğüs ( kalp ) bölgesinde ağrılar</v>
      </c>
      <c r="C9" s="79">
        <v>1</v>
      </c>
      <c r="E9" s="7"/>
      <c r="F9" s="7"/>
      <c r="G9" s="7"/>
      <c r="H9" s="10"/>
    </row>
    <row r="10" spans="1:3" ht="24.75" customHeight="1">
      <c r="A10" s="75">
        <f>Sorular!A32</f>
        <v>8</v>
      </c>
      <c r="B10" s="76" t="str">
        <f>Sorular!B32</f>
        <v>Meydanlık(açık) yerlerden korkma duygusu.</v>
      </c>
      <c r="C10" s="79">
        <v>1</v>
      </c>
    </row>
    <row r="11" spans="1:3" ht="24.75" customHeight="1">
      <c r="A11" s="75">
        <f>Sorular!A33</f>
        <v>9</v>
      </c>
      <c r="B11" s="76" t="str">
        <f>Sorular!B33</f>
        <v>Yaşamınıza son verme düşüncesi.</v>
      </c>
      <c r="C11" s="79">
        <v>1</v>
      </c>
    </row>
    <row r="12" spans="1:3" ht="24.75" customHeight="1">
      <c r="A12" s="75">
        <f>Sorular!A34</f>
        <v>10</v>
      </c>
      <c r="B12" s="76" t="str">
        <f>Sorular!B34</f>
        <v>İnsanların çoğuna güvenilemeyeciği hissi.</v>
      </c>
      <c r="C12" s="79">
        <v>1</v>
      </c>
    </row>
    <row r="13" spans="1:3" ht="24.75" customHeight="1">
      <c r="A13" s="75">
        <f>Sorular!A35</f>
        <v>11</v>
      </c>
      <c r="B13" s="76" t="str">
        <f>Sorular!B35</f>
        <v>İştahta bozukluklar.</v>
      </c>
      <c r="C13" s="79">
        <v>1</v>
      </c>
    </row>
    <row r="14" spans="1:3" ht="24.75" customHeight="1">
      <c r="A14" s="75">
        <f>Sorular!A36</f>
        <v>12</v>
      </c>
      <c r="B14" s="76" t="str">
        <f>Sorular!B36</f>
        <v>Hiçbir nedeni olmayan ani korkular.</v>
      </c>
      <c r="C14" s="79">
        <v>1</v>
      </c>
    </row>
    <row r="15" spans="1:3" ht="24.75" customHeight="1">
      <c r="A15" s="75">
        <f>Sorular!A37</f>
        <v>13</v>
      </c>
      <c r="B15" s="76" t="str">
        <f>Sorular!B37</f>
        <v>Kontrol edemediğiniz duygu patlamaları.</v>
      </c>
      <c r="C15" s="79">
        <v>1</v>
      </c>
    </row>
    <row r="16" spans="1:3" ht="24.75" customHeight="1">
      <c r="A16" s="75">
        <f>Sorular!A38</f>
        <v>14</v>
      </c>
      <c r="B16" s="76" t="str">
        <f>Sorular!B38</f>
        <v>Başka insanlarla beraberken bile yalnızlık hissetme.</v>
      </c>
      <c r="C16" s="79">
        <v>1</v>
      </c>
    </row>
    <row r="17" spans="1:3" ht="24.75" customHeight="1">
      <c r="A17" s="75">
        <f>Sorular!A39</f>
        <v>15</v>
      </c>
      <c r="B17" s="76" t="str">
        <f>Sorular!B39</f>
        <v>İşleri bitirme konusunda kendini engellenmiş  hissetme.</v>
      </c>
      <c r="C17" s="79">
        <v>1</v>
      </c>
    </row>
    <row r="18" spans="1:3" ht="24.75" customHeight="1">
      <c r="A18" s="75">
        <f>Sorular!A40</f>
        <v>16</v>
      </c>
      <c r="B18" s="76" t="str">
        <f>Sorular!B40</f>
        <v>Yalnızlık  hissetme.</v>
      </c>
      <c r="C18" s="79">
        <v>1</v>
      </c>
    </row>
    <row r="19" spans="1:3" ht="24.75" customHeight="1">
      <c r="A19" s="75">
        <f>Sorular!A41</f>
        <v>17</v>
      </c>
      <c r="B19" s="76" t="str">
        <f>Sorular!B41</f>
        <v>Hüzünlü, kederli  hissetme.</v>
      </c>
      <c r="C19" s="79">
        <v>1</v>
      </c>
    </row>
    <row r="20" spans="1:3" ht="24.75" customHeight="1">
      <c r="A20" s="75">
        <f>Sorular!A42</f>
        <v>18</v>
      </c>
      <c r="B20" s="76" t="str">
        <f>Sorular!B42</f>
        <v>Hiçbir şeye ilgi duymamak.</v>
      </c>
      <c r="C20" s="79">
        <v>1</v>
      </c>
    </row>
    <row r="21" spans="1:3" ht="24.75" customHeight="1">
      <c r="A21" s="75">
        <f>Sorular!A43</f>
        <v>19</v>
      </c>
      <c r="B21" s="76" t="str">
        <f>Sorular!B43</f>
        <v>Kendini ağlamaklı  hissetme.</v>
      </c>
      <c r="C21" s="79">
        <v>1</v>
      </c>
    </row>
    <row r="22" spans="1:3" ht="24.75" customHeight="1">
      <c r="A22" s="75">
        <f>Sorular!A44</f>
        <v>20</v>
      </c>
      <c r="B22" s="76" t="str">
        <f>Sorular!B44</f>
        <v>Kolayca incinebilme , kırılma.</v>
      </c>
      <c r="C22" s="79">
        <v>1</v>
      </c>
    </row>
    <row r="23" spans="1:3" ht="24.75" customHeight="1">
      <c r="A23" s="75">
        <f>Sorular!A45</f>
        <v>21</v>
      </c>
      <c r="B23" s="76" t="str">
        <f>Sorular!B45</f>
        <v>İnsanların sizi sevmediğini, size kötü davrandığına inanma.</v>
      </c>
      <c r="C23" s="79">
        <v>1</v>
      </c>
    </row>
    <row r="24" spans="1:3" ht="24.75" customHeight="1">
      <c r="A24" s="75">
        <f>Sorular!A46</f>
        <v>22</v>
      </c>
      <c r="B24" s="76" t="str">
        <f>Sorular!B46</f>
        <v>Kendini diğer insanlardan daha aşağı görmek.</v>
      </c>
      <c r="C24" s="79">
        <v>1</v>
      </c>
    </row>
    <row r="25" spans="1:3" ht="24.75" customHeight="1">
      <c r="A25" s="75">
        <f>Sorular!A47</f>
        <v>23</v>
      </c>
      <c r="B25" s="76" t="str">
        <f>Sorular!B47</f>
        <v>Mide bozukluğu,bulantı.</v>
      </c>
      <c r="C25" s="79">
        <v>1</v>
      </c>
    </row>
    <row r="26" spans="1:3" ht="24.75" customHeight="1">
      <c r="A26" s="75">
        <f>Sorular!A48</f>
        <v>24</v>
      </c>
      <c r="B26" s="76" t="str">
        <f>Sorular!B48</f>
        <v>Diğer insanların sizi gözlediği ya da hakkınızda konuştuğu duygusu.</v>
      </c>
      <c r="C26" s="79">
        <v>1</v>
      </c>
    </row>
    <row r="27" spans="1:3" ht="24.75" customHeight="1">
      <c r="A27" s="75">
        <f>Sorular!A49</f>
        <v>25</v>
      </c>
      <c r="B27" s="76" t="str">
        <f>Sorular!B49</f>
        <v>Uykuya dalmada güçlük.</v>
      </c>
      <c r="C27" s="79">
        <v>1</v>
      </c>
    </row>
    <row r="28" spans="1:3" ht="24.75" customHeight="1">
      <c r="A28" s="75">
        <f>Sorular!A50</f>
        <v>26</v>
      </c>
      <c r="B28" s="76" t="str">
        <f>Sorular!B50</f>
        <v>Yaptığınız şeyleri tekrar tekrar doğru mu diye kontrol etmek.</v>
      </c>
      <c r="C28" s="79">
        <v>1</v>
      </c>
    </row>
    <row r="29" spans="1:3" ht="24.75" customHeight="1">
      <c r="A29" s="75">
        <f>Sorular!A51</f>
        <v>27</v>
      </c>
      <c r="B29" s="76" t="str">
        <f>Sorular!B51</f>
        <v>Karar vermede güçlükler.</v>
      </c>
      <c r="C29" s="79">
        <v>1</v>
      </c>
    </row>
    <row r="30" spans="1:3" ht="24.75" customHeight="1">
      <c r="A30" s="75">
        <f>Sorular!A52</f>
        <v>28</v>
      </c>
      <c r="B30" s="76" t="str">
        <f>Sorular!B52</f>
        <v>Otobüs,tren, metro gibi umumi vasıtalarla seyahatlerden korkma.</v>
      </c>
      <c r="C30" s="79">
        <v>1</v>
      </c>
    </row>
    <row r="31" spans="1:3" ht="24.75" customHeight="1">
      <c r="A31" s="75">
        <f>Sorular!A53</f>
        <v>29</v>
      </c>
      <c r="B31" s="76" t="str">
        <f>Sorular!B53</f>
        <v>Nefes darlığı , nefessiz kalma.</v>
      </c>
      <c r="C31" s="79">
        <v>1</v>
      </c>
    </row>
    <row r="32" spans="1:3" ht="24.75" customHeight="1">
      <c r="A32" s="75">
        <f>Sorular!A54</f>
        <v>30</v>
      </c>
      <c r="B32" s="76" t="str">
        <f>Sorular!B54</f>
        <v>Sıcak,soğuk basmaları.</v>
      </c>
      <c r="C32" s="79">
        <v>1</v>
      </c>
    </row>
    <row r="33" spans="1:3" ht="24.75" customHeight="1">
      <c r="A33" s="75">
        <f>Sorular!A55</f>
        <v>31</v>
      </c>
      <c r="B33" s="76" t="str">
        <f>Sorular!B55</f>
        <v>Sizi korkuttuğu için bazı eşya yer ya da etkinliklerden uzak kalmaya çalışmak.</v>
      </c>
      <c r="C33" s="79">
        <v>1</v>
      </c>
    </row>
    <row r="34" spans="1:3" ht="24.75" customHeight="1">
      <c r="A34" s="75">
        <f>Sorular!A56</f>
        <v>32</v>
      </c>
      <c r="B34" s="76" t="str">
        <f>Sorular!B56</f>
        <v>Kafanızın bomboş kalması.</v>
      </c>
      <c r="C34" s="79">
        <v>1</v>
      </c>
    </row>
    <row r="35" spans="1:3" ht="24.75" customHeight="1">
      <c r="A35" s="75">
        <f>Sorular!A57</f>
        <v>33</v>
      </c>
      <c r="B35" s="76" t="str">
        <f>Sorular!B57</f>
        <v>Bedeninizin bazı bölgelerinde uyuşmalar,karıncalanmalar.</v>
      </c>
      <c r="C35" s="79">
        <v>1</v>
      </c>
    </row>
    <row r="36" spans="1:3" ht="24.75" customHeight="1">
      <c r="A36" s="75">
        <f>Sorular!A58</f>
        <v>34</v>
      </c>
      <c r="B36" s="76" t="str">
        <f>Sorular!B58</f>
        <v>Hatalarınız için cezalandırılmanız gerektiği  düşüncesi.</v>
      </c>
      <c r="C36" s="79">
        <v>1</v>
      </c>
    </row>
    <row r="37" spans="1:3" ht="24.75" customHeight="1">
      <c r="A37" s="75">
        <f>Sorular!A59</f>
        <v>35</v>
      </c>
      <c r="B37" s="76" t="str">
        <f>Sorular!B59</f>
        <v>Gelecekle ilgili umutsuzluk duyguları.</v>
      </c>
      <c r="C37" s="79">
        <v>1</v>
      </c>
    </row>
    <row r="38" spans="1:3" ht="24.75" customHeight="1">
      <c r="A38" s="75">
        <f>Sorular!A60</f>
        <v>36</v>
      </c>
      <c r="B38" s="76" t="str">
        <f>Sorular!B60</f>
        <v>Dikkati bir şey üzerine toplamada güçlük.</v>
      </c>
      <c r="C38" s="79">
        <v>1</v>
      </c>
    </row>
    <row r="39" spans="1:3" ht="24.75" customHeight="1">
      <c r="A39" s="75">
        <f>Sorular!A61</f>
        <v>37</v>
      </c>
      <c r="B39" s="76" t="str">
        <f>Sorular!B61</f>
        <v>Bedenin bazı bölgelerinde ,zayıflık, güçsüzlük hissi.</v>
      </c>
      <c r="C39" s="79">
        <v>1</v>
      </c>
    </row>
    <row r="40" spans="1:3" ht="24.75" customHeight="1">
      <c r="A40" s="75">
        <f>Sorular!A62</f>
        <v>38</v>
      </c>
      <c r="B40" s="76" t="str">
        <f>Sorular!B62</f>
        <v>Kendini gergin ve tedirgin hissetme.</v>
      </c>
      <c r="C40" s="79">
        <v>1</v>
      </c>
    </row>
    <row r="41" spans="1:3" ht="24.75" customHeight="1">
      <c r="A41" s="75">
        <f>Sorular!A63</f>
        <v>39</v>
      </c>
      <c r="B41" s="76" t="str">
        <f>Sorular!B63</f>
        <v>Ölme ve ölüm üzerine düşünceler.</v>
      </c>
      <c r="C41" s="79">
        <v>1</v>
      </c>
    </row>
    <row r="42" spans="1:3" ht="24.75" customHeight="1">
      <c r="A42" s="75">
        <f>Sorular!A64</f>
        <v>40</v>
      </c>
      <c r="B42" s="76" t="str">
        <f>Sorular!B64</f>
        <v>Birini dövme, ona zarar verme yaralama isteği.</v>
      </c>
      <c r="C42" s="79">
        <v>1</v>
      </c>
    </row>
    <row r="43" spans="1:3" ht="24.75" customHeight="1">
      <c r="A43" s="75">
        <f>Sorular!A65</f>
        <v>41</v>
      </c>
      <c r="B43" s="76" t="str">
        <f>Sorular!B65</f>
        <v>Birşeyleri kırma ,dökme isteği.</v>
      </c>
      <c r="C43" s="79">
        <v>1</v>
      </c>
    </row>
    <row r="44" spans="1:3" ht="24.75" customHeight="1">
      <c r="A44" s="75">
        <f>Sorular!A66</f>
        <v>42</v>
      </c>
      <c r="B44" s="76" t="str">
        <f>Sorular!B66</f>
        <v>Diğer insanların  yanında iken yanlış bir şey yapmamaya çalışmak.</v>
      </c>
      <c r="C44" s="79">
        <v>1</v>
      </c>
    </row>
    <row r="45" spans="1:3" ht="24.75" customHeight="1">
      <c r="A45" s="75">
        <f>Sorular!A67</f>
        <v>43</v>
      </c>
      <c r="B45" s="76" t="str">
        <f>Sorular!B67</f>
        <v>Kalabalıklardan rahatsızlık duymak.</v>
      </c>
      <c r="C45" s="79">
        <v>1</v>
      </c>
    </row>
    <row r="46" spans="1:3" ht="24.75" customHeight="1">
      <c r="A46" s="75">
        <f>Sorular!A68</f>
        <v>44</v>
      </c>
      <c r="B46" s="76" t="str">
        <f>Sorular!B68</f>
        <v>Başka insanlara hiç yakınlık duymamak.</v>
      </c>
      <c r="C46" s="79">
        <v>1</v>
      </c>
    </row>
    <row r="47" spans="1:3" ht="24.75" customHeight="1">
      <c r="A47" s="75">
        <f>Sorular!A69</f>
        <v>45</v>
      </c>
      <c r="B47" s="76" t="str">
        <f>Sorular!B69</f>
        <v>Dehşet ve panik nöbetleri.</v>
      </c>
      <c r="C47" s="79">
        <v>1</v>
      </c>
    </row>
    <row r="48" spans="1:3" ht="24.75" customHeight="1">
      <c r="A48" s="75">
        <f>Sorular!A70</f>
        <v>46</v>
      </c>
      <c r="B48" s="76" t="str">
        <f>Sorular!B70</f>
        <v>Sık sık tartışmaya girmek.</v>
      </c>
      <c r="C48" s="79">
        <v>1</v>
      </c>
    </row>
    <row r="49" spans="1:3" ht="24.75" customHeight="1">
      <c r="A49" s="75">
        <f>Sorular!A71</f>
        <v>47</v>
      </c>
      <c r="B49" s="76" t="str">
        <f>Sorular!B71</f>
        <v>Yalnız kalındığında sinirlilik  hissetme.</v>
      </c>
      <c r="C49" s="79">
        <v>1</v>
      </c>
    </row>
    <row r="50" spans="1:3" ht="24.75" customHeight="1">
      <c r="A50" s="75">
        <f>Sorular!A72</f>
        <v>48</v>
      </c>
      <c r="B50" s="76" t="str">
        <f>Sorular!B72</f>
        <v>Başarılarınıza  rağmen  diğer insanlardan yeterince takdir görmemek.</v>
      </c>
      <c r="C50" s="79">
        <v>1</v>
      </c>
    </row>
    <row r="51" spans="1:3" ht="24.75" customHeight="1">
      <c r="A51" s="75">
        <f>Sorular!A73</f>
        <v>49</v>
      </c>
      <c r="B51" s="76" t="str">
        <f>Sorular!B73</f>
        <v>Kendini  yerinde duramayacak kadar tedirginlik hissetmek.</v>
      </c>
      <c r="C51" s="79">
        <v>1</v>
      </c>
    </row>
    <row r="52" spans="1:3" ht="24.75" customHeight="1">
      <c r="A52" s="75">
        <f>Sorular!A74</f>
        <v>50</v>
      </c>
      <c r="B52" s="76" t="str">
        <f>Sorular!B74</f>
        <v>Kendini değersiz görme duygusu.</v>
      </c>
      <c r="C52" s="79">
        <v>1</v>
      </c>
    </row>
    <row r="53" spans="1:3" ht="24.75" customHeight="1">
      <c r="A53" s="75">
        <f>Sorular!A75</f>
        <v>51</v>
      </c>
      <c r="B53" s="76" t="str">
        <f>Sorular!B75</f>
        <v>Eğer izin verirseniz insanların sizi sömüreceği duygusu.</v>
      </c>
      <c r="C53" s="79">
        <v>1</v>
      </c>
    </row>
    <row r="54" spans="1:3" ht="24.75" customHeight="1">
      <c r="A54" s="75">
        <f>Sorular!A76</f>
        <v>52</v>
      </c>
      <c r="B54" s="76" t="str">
        <f>Sorular!B76</f>
        <v>Suçluluk duyguları.</v>
      </c>
      <c r="C54" s="79">
        <v>1</v>
      </c>
    </row>
    <row r="55" spans="1:3" ht="24.75" customHeight="1">
      <c r="A55" s="75">
        <f>Sorular!A77</f>
        <v>53</v>
      </c>
      <c r="B55" s="76" t="str">
        <f>Sorular!B77</f>
        <v>Aklınızda bir bozukluk olduğu fikri.</v>
      </c>
      <c r="C55" s="79">
        <v>1</v>
      </c>
    </row>
  </sheetData>
  <printOptions/>
  <pageMargins left="0.15748031496062992" right="0.15748031496062992" top="0" bottom="0" header="0.5118110236220472"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codeName="Sayfa7"/>
  <dimension ref="A1:AV28"/>
  <sheetViews>
    <sheetView zoomScale="80" zoomScaleNormal="80" workbookViewId="0" topLeftCell="A1">
      <selection activeCell="B15" sqref="B15"/>
    </sheetView>
  </sheetViews>
  <sheetFormatPr defaultColWidth="9.140625" defaultRowHeight="12.75" customHeight="1"/>
  <cols>
    <col min="1" max="1" width="37.28125" style="18" customWidth="1"/>
    <col min="2" max="2" width="8.7109375" style="17" customWidth="1"/>
    <col min="3" max="3" width="2.00390625" style="25" customWidth="1"/>
    <col min="4" max="4" width="28.7109375" style="15" customWidth="1"/>
    <col min="5" max="5" width="8.7109375" style="39" customWidth="1"/>
    <col min="6" max="16384" width="3.140625" style="25" customWidth="1"/>
  </cols>
  <sheetData>
    <row r="1" spans="1:5" ht="26.25" customHeight="1">
      <c r="A1" s="127" t="str">
        <f>'Prog.Kullanılışı.'!B15</f>
        <v>HAKAN YILMAZ</v>
      </c>
      <c r="B1" s="127"/>
      <c r="C1" s="127"/>
      <c r="D1" s="127"/>
      <c r="E1" s="127"/>
    </row>
    <row r="2" spans="1:5" ht="12.75" customHeight="1">
      <c r="A2" s="128"/>
      <c r="B2" s="128"/>
      <c r="C2" s="128"/>
      <c r="D2" s="128"/>
      <c r="E2" s="128"/>
    </row>
    <row r="3" spans="1:48" s="32" customFormat="1" ht="40.5" customHeight="1" thickBot="1">
      <c r="A3" s="124" t="s">
        <v>78</v>
      </c>
      <c r="B3" s="125"/>
      <c r="C3" s="125"/>
      <c r="D3" s="125"/>
      <c r="E3" s="126"/>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row>
    <row r="4" spans="1:48" s="48" customFormat="1" ht="26.25" customHeight="1">
      <c r="A4" s="61" t="s">
        <v>92</v>
      </c>
      <c r="B4" s="52">
        <f>(Cevaplar!C4+Cevaplar!C9+Cevaplar!C25+Cevaplar!C31+Cevaplar!C32+Cevaplar!C35+Cevaplar!C39)+0.2</f>
        <v>7.2</v>
      </c>
      <c r="C4" s="46"/>
      <c r="D4" s="65" t="str">
        <f>Puan!A4</f>
        <v>SOMATİZASYON (Bedensel Yakınmalar)</v>
      </c>
      <c r="E4" s="56">
        <f>((Puan!B4)/7)+(E5/10)</f>
        <v>1.1433936402380953</v>
      </c>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row>
    <row r="5" spans="1:48" s="48" customFormat="1" ht="26.25" customHeight="1">
      <c r="A5" s="62" t="s">
        <v>93</v>
      </c>
      <c r="B5" s="53">
        <f>(Cevaplar!C7+Cevaplar!C17+Cevaplar!C28+Cevaplar!C29+Cevaplar!C34+Cevaplar!C39)+0.2</f>
        <v>6.2</v>
      </c>
      <c r="C5" s="46"/>
      <c r="D5" s="66" t="str">
        <f>Puan!A5</f>
        <v>OBSESİF-KOMP.SEMP. ( Takıntılar)</v>
      </c>
      <c r="E5" s="57">
        <f>((Puan!B5)/6)+(E8/10)</f>
        <v>1.1482221166666668</v>
      </c>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row>
    <row r="6" spans="1:48" s="51" customFormat="1" ht="26.25" customHeight="1">
      <c r="A6" s="63" t="s">
        <v>71</v>
      </c>
      <c r="B6" s="54">
        <f>(Cevaplar!C23+Cevaplar!C22+Cevaplar!C24+Cevaplar!C44)+0.2</f>
        <v>4.2</v>
      </c>
      <c r="C6" s="49"/>
      <c r="D6" s="67" t="str">
        <f>Puan!A6</f>
        <v>KİŞİLERARASI DUYARL.</v>
      </c>
      <c r="E6" s="58">
        <f>((Puan!B6)/4)+(E8/10)</f>
        <v>1.1648887833333335</v>
      </c>
      <c r="F6" s="50"/>
      <c r="G6" s="50"/>
      <c r="H6" s="50"/>
      <c r="I6" s="50"/>
      <c r="J6" s="50"/>
      <c r="K6" s="50"/>
      <c r="L6" s="50"/>
      <c r="M6" s="50"/>
      <c r="N6" s="50"/>
      <c r="O6" s="50"/>
      <c r="P6" s="50"/>
      <c r="Q6" s="50"/>
      <c r="R6" s="50"/>
      <c r="S6" s="50"/>
      <c r="T6" s="50"/>
      <c r="U6" s="50"/>
      <c r="V6" s="50"/>
      <c r="W6" s="50"/>
      <c r="X6" s="50"/>
      <c r="Y6" s="50"/>
      <c r="Z6" s="50"/>
      <c r="AA6" s="50"/>
      <c r="AB6" s="50"/>
      <c r="AC6" s="50"/>
      <c r="AD6" s="50"/>
      <c r="AE6" s="50"/>
      <c r="AF6" s="50"/>
      <c r="AG6" s="50"/>
      <c r="AH6" s="50"/>
      <c r="AI6" s="50"/>
      <c r="AJ6" s="50"/>
      <c r="AK6" s="50"/>
      <c r="AL6" s="50"/>
      <c r="AM6" s="50"/>
      <c r="AN6" s="50"/>
      <c r="AO6" s="50"/>
      <c r="AP6" s="50"/>
      <c r="AQ6" s="50"/>
      <c r="AR6" s="50"/>
      <c r="AS6" s="50"/>
      <c r="AT6" s="50"/>
      <c r="AU6" s="50"/>
      <c r="AV6" s="50"/>
    </row>
    <row r="7" spans="1:48" s="48" customFormat="1" ht="26.25" customHeight="1">
      <c r="A7" s="62" t="s">
        <v>64</v>
      </c>
      <c r="B7" s="53">
        <f>(Cevaplar!C11+Cevaplar!C18+Cevaplar!C19+Cevaplar!C20+Cevaplar!C37+Cevaplar!C52)+0.2</f>
        <v>6.2</v>
      </c>
      <c r="C7" s="46"/>
      <c r="D7" s="66" t="str">
        <f>Puan!A7</f>
        <v>DEPRESYON</v>
      </c>
      <c r="E7" s="57">
        <f>((Puan!B7)/6)+(E8/10)</f>
        <v>1.1482221166666668</v>
      </c>
      <c r="F7" s="47"/>
      <c r="G7" s="47"/>
      <c r="H7" s="47"/>
      <c r="I7" s="47"/>
      <c r="J7" s="47"/>
      <c r="K7" s="47"/>
      <c r="L7" s="47"/>
      <c r="M7" s="47"/>
      <c r="N7" s="47"/>
      <c r="O7" s="47"/>
      <c r="P7" s="47"/>
      <c r="Q7" s="47"/>
      <c r="R7" s="47"/>
      <c r="S7" s="47"/>
      <c r="T7" s="47"/>
      <c r="U7" s="47"/>
      <c r="V7" s="47"/>
      <c r="W7" s="47"/>
      <c r="X7" s="47"/>
      <c r="Y7" s="47"/>
      <c r="Z7" s="47"/>
      <c r="AA7" s="47"/>
      <c r="AB7" s="47"/>
      <c r="AC7" s="47"/>
      <c r="AD7" s="47"/>
      <c r="AE7" s="47"/>
      <c r="AF7" s="47"/>
      <c r="AG7" s="47"/>
      <c r="AH7" s="47"/>
      <c r="AI7" s="47"/>
      <c r="AJ7" s="47"/>
      <c r="AK7" s="47"/>
      <c r="AL7" s="47"/>
      <c r="AM7" s="47"/>
      <c r="AN7" s="47"/>
      <c r="AO7" s="47"/>
      <c r="AP7" s="47"/>
      <c r="AQ7" s="47"/>
      <c r="AR7" s="47"/>
      <c r="AS7" s="47"/>
      <c r="AT7" s="47"/>
      <c r="AU7" s="47"/>
      <c r="AV7" s="47"/>
    </row>
    <row r="8" spans="1:48" s="48" customFormat="1" ht="26.25" customHeight="1">
      <c r="A8" s="63" t="s">
        <v>90</v>
      </c>
      <c r="B8" s="54">
        <f>(Cevaplar!C3+Cevaplar!C14+Cevaplar!C21+Cevaplar!C40+Cevaplar!C47+Cevaplar!C51)+0.2</f>
        <v>6.2</v>
      </c>
      <c r="C8" s="46"/>
      <c r="D8" s="68" t="str">
        <f>Puan!A8</f>
        <v>ANKSİYETE - KAYGI</v>
      </c>
      <c r="E8" s="59">
        <f>((Puan!B8)/6)+(E9/10)</f>
        <v>1.1488878333333334</v>
      </c>
      <c r="F8" s="47"/>
      <c r="G8" s="47"/>
      <c r="H8" s="47"/>
      <c r="I8" s="47"/>
      <c r="J8" s="47"/>
      <c r="K8" s="47"/>
      <c r="L8" s="47"/>
      <c r="M8" s="47"/>
      <c r="N8" s="47"/>
      <c r="O8" s="47"/>
      <c r="P8" s="47"/>
      <c r="Q8" s="47"/>
      <c r="R8" s="47"/>
      <c r="S8" s="47"/>
      <c r="T8" s="47"/>
      <c r="U8" s="47"/>
      <c r="V8" s="47"/>
      <c r="W8" s="47"/>
      <c r="X8" s="47"/>
      <c r="Y8" s="47"/>
      <c r="Z8" s="47"/>
      <c r="AA8" s="47"/>
      <c r="AB8" s="47"/>
      <c r="AC8" s="47"/>
      <c r="AD8" s="47"/>
      <c r="AE8" s="47"/>
      <c r="AF8" s="47"/>
      <c r="AG8" s="47"/>
      <c r="AH8" s="47"/>
      <c r="AI8" s="47"/>
      <c r="AJ8" s="47"/>
      <c r="AK8" s="47"/>
      <c r="AL8" s="47"/>
      <c r="AM8" s="47"/>
      <c r="AN8" s="47"/>
      <c r="AO8" s="47"/>
      <c r="AP8" s="47"/>
      <c r="AQ8" s="47"/>
      <c r="AR8" s="47"/>
      <c r="AS8" s="47"/>
      <c r="AT8" s="47"/>
      <c r="AU8" s="47"/>
      <c r="AV8" s="47"/>
    </row>
    <row r="9" spans="1:48" s="48" customFormat="1" ht="26.25" customHeight="1">
      <c r="A9" s="62" t="s">
        <v>74</v>
      </c>
      <c r="B9" s="53">
        <f>(Cevaplar!C8+Cevaplar!C15+Cevaplar!C42+Cevaplar!C43+Cevaplar!C48)+0.2</f>
        <v>5.2</v>
      </c>
      <c r="C9" s="46"/>
      <c r="D9" s="66" t="str">
        <f>Puan!A9</f>
        <v>HOSTİLİTE (ÖFKE-DÜŞMANLIK)</v>
      </c>
      <c r="E9" s="57">
        <f>((Puan!B9)/5)+(E10/10)</f>
        <v>1.155545</v>
      </c>
      <c r="F9" s="47"/>
      <c r="G9" s="47"/>
      <c r="H9" s="47"/>
      <c r="I9" s="47"/>
      <c r="J9" s="47"/>
      <c r="K9" s="47"/>
      <c r="L9" s="47"/>
      <c r="M9" s="47"/>
      <c r="N9" s="47"/>
      <c r="O9" s="47"/>
      <c r="P9" s="47"/>
      <c r="Q9" s="47"/>
      <c r="R9" s="47"/>
      <c r="S9" s="47"/>
      <c r="T9" s="47"/>
      <c r="U9" s="47"/>
      <c r="V9" s="47"/>
      <c r="W9" s="47"/>
      <c r="X9" s="47"/>
      <c r="Y9" s="47"/>
      <c r="Z9" s="47"/>
      <c r="AA9" s="47"/>
      <c r="AB9" s="47"/>
      <c r="AC9" s="47"/>
      <c r="AD9" s="47"/>
      <c r="AE9" s="47"/>
      <c r="AF9" s="47"/>
      <c r="AG9" s="47"/>
      <c r="AH9" s="47"/>
      <c r="AI9" s="47"/>
      <c r="AJ9" s="47"/>
      <c r="AK9" s="47"/>
      <c r="AL9" s="47"/>
      <c r="AM9" s="47"/>
      <c r="AN9" s="47"/>
      <c r="AO9" s="47"/>
      <c r="AP9" s="47"/>
      <c r="AQ9" s="47"/>
      <c r="AR9" s="47"/>
      <c r="AS9" s="47"/>
      <c r="AT9" s="47"/>
      <c r="AU9" s="47"/>
      <c r="AV9" s="47"/>
    </row>
    <row r="10" spans="1:48" s="48" customFormat="1" ht="26.25" customHeight="1">
      <c r="A10" s="63" t="s">
        <v>66</v>
      </c>
      <c r="B10" s="54">
        <f>(Cevaplar!C10+Cevaplar!C30+Cevaplar!C33+Cevaplar!C45+Cevaplar!C49)+0.2</f>
        <v>5.2</v>
      </c>
      <c r="C10" s="46"/>
      <c r="D10" s="68" t="str">
        <f>Puan!A10</f>
        <v>FOBİK ANKSİYETE</v>
      </c>
      <c r="E10" s="59">
        <f>((Puan!B10)/5)+(E11/10)</f>
        <v>1.15545</v>
      </c>
      <c r="F10" s="47"/>
      <c r="G10" s="47"/>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c r="AU10" s="47"/>
      <c r="AV10" s="47"/>
    </row>
    <row r="11" spans="1:48" s="48" customFormat="1" ht="26.25" customHeight="1">
      <c r="A11" s="62" t="s">
        <v>91</v>
      </c>
      <c r="B11" s="53">
        <f>(Cevaplar!C6+Cevaplar!C12+Cevaplar!C26+Cevaplar!C50+Cevaplar!C53)+0.2</f>
        <v>5.2</v>
      </c>
      <c r="C11" s="46"/>
      <c r="D11" s="66" t="str">
        <f>Puan!A11</f>
        <v>PARANOİD DÜŞÜNCEL.(ŞÜPHE)</v>
      </c>
      <c r="E11" s="57">
        <f>((Puan!B11)/5)+(E12/10)</f>
        <v>1.1545</v>
      </c>
      <c r="F11" s="47"/>
      <c r="G11" s="47"/>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7"/>
      <c r="AL11" s="47"/>
      <c r="AM11" s="47"/>
      <c r="AN11" s="47"/>
      <c r="AO11" s="47"/>
      <c r="AP11" s="47"/>
      <c r="AQ11" s="47"/>
      <c r="AR11" s="47"/>
      <c r="AS11" s="47"/>
      <c r="AT11" s="47"/>
      <c r="AU11" s="47"/>
      <c r="AV11" s="47"/>
    </row>
    <row r="12" spans="1:48" s="48" customFormat="1" ht="26.25" customHeight="1">
      <c r="A12" s="63" t="s">
        <v>67</v>
      </c>
      <c r="B12" s="54">
        <f>(Cevaplar!C5+Cevaplar!C16+Cevaplar!C36+Cevaplar!C46+Cevaplar!C55)+0.2</f>
        <v>5.2</v>
      </c>
      <c r="C12" s="46"/>
      <c r="D12" s="68" t="str">
        <f>Puan!A12</f>
        <v>PSİKOTİZM</v>
      </c>
      <c r="E12" s="59">
        <f>((Puan!B12)/5)+(E13/10)</f>
        <v>1.145</v>
      </c>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c r="AV12" s="47"/>
    </row>
    <row r="13" spans="1:48" s="51" customFormat="1" ht="26.25" customHeight="1" thickBot="1">
      <c r="A13" s="64" t="s">
        <v>69</v>
      </c>
      <c r="B13" s="55">
        <f>(Cevaplar!C13+Cevaplar!C27+Cevaplar!C41+Cevaplar!C54)+0.2</f>
        <v>4.2</v>
      </c>
      <c r="C13" s="49"/>
      <c r="D13" s="69" t="str">
        <f>Puan!A13</f>
        <v>EK MADDELER</v>
      </c>
      <c r="E13" s="60">
        <f>((Puan!B13)/4)+(E16/10)</f>
        <v>1.05</v>
      </c>
      <c r="F13" s="50"/>
      <c r="G13" s="50"/>
      <c r="H13" s="50"/>
      <c r="I13" s="50"/>
      <c r="J13" s="50"/>
      <c r="K13" s="50"/>
      <c r="L13" s="50"/>
      <c r="M13" s="50"/>
      <c r="N13" s="50"/>
      <c r="O13" s="50"/>
      <c r="P13" s="50"/>
      <c r="Q13" s="50"/>
      <c r="R13" s="50"/>
      <c r="S13" s="50"/>
      <c r="T13" s="50"/>
      <c r="U13" s="50"/>
      <c r="V13" s="50"/>
      <c r="W13" s="50"/>
      <c r="X13" s="50"/>
      <c r="Y13" s="50"/>
      <c r="Z13" s="50"/>
      <c r="AA13" s="50"/>
      <c r="AB13" s="50"/>
      <c r="AC13" s="50"/>
      <c r="AD13" s="50"/>
      <c r="AE13" s="50"/>
      <c r="AF13" s="50"/>
      <c r="AG13" s="50"/>
      <c r="AH13" s="50"/>
      <c r="AI13" s="50"/>
      <c r="AJ13" s="50"/>
      <c r="AK13" s="50"/>
      <c r="AL13" s="50"/>
      <c r="AM13" s="50"/>
      <c r="AN13" s="50"/>
      <c r="AO13" s="50"/>
      <c r="AP13" s="50"/>
      <c r="AQ13" s="50"/>
      <c r="AR13" s="50"/>
      <c r="AS13" s="50"/>
      <c r="AT13" s="50"/>
      <c r="AU13" s="50"/>
      <c r="AV13" s="50"/>
    </row>
    <row r="14" spans="1:5" ht="26.25" customHeight="1">
      <c r="A14" s="41"/>
      <c r="B14" s="40"/>
      <c r="E14" s="36"/>
    </row>
    <row r="15" spans="1:5" s="34" customFormat="1" ht="15" customHeight="1">
      <c r="A15" s="42"/>
      <c r="B15" s="43"/>
      <c r="E15" s="34">
        <f>Puan!B15</f>
        <v>0</v>
      </c>
    </row>
    <row r="16" spans="1:5" s="33" customFormat="1" ht="15" customHeight="1">
      <c r="A16" s="44" t="s">
        <v>63</v>
      </c>
      <c r="B16" s="45"/>
      <c r="D16" s="33" t="str">
        <f>Puan!A16</f>
        <v>SOMATİZASYON</v>
      </c>
      <c r="E16" s="37">
        <f>((Puan!B16/7))+(E17/10)</f>
        <v>0</v>
      </c>
    </row>
    <row r="17" spans="1:5" s="33" customFormat="1" ht="14.25" customHeight="1">
      <c r="A17" s="44" t="s">
        <v>70</v>
      </c>
      <c r="B17" s="45"/>
      <c r="D17" s="33" t="str">
        <f>Puan!A17</f>
        <v>OBSESİF-KOMP.SEMP.</v>
      </c>
      <c r="E17" s="37">
        <f>((Puan!B17)/6)+(E18/10)</f>
        <v>0</v>
      </c>
    </row>
    <row r="18" spans="1:5" s="35" customFormat="1" ht="14.25" customHeight="1">
      <c r="A18" s="44" t="s">
        <v>71</v>
      </c>
      <c r="B18" s="45"/>
      <c r="D18" s="35" t="str">
        <f>Puan!A18</f>
        <v>KİŞİLERARASI DUYARL.</v>
      </c>
      <c r="E18" s="38">
        <f>((Puan!B18)/4)+(E19/10)</f>
        <v>0</v>
      </c>
    </row>
    <row r="19" spans="1:5" s="33" customFormat="1" ht="14.25" customHeight="1">
      <c r="A19" s="44" t="s">
        <v>64</v>
      </c>
      <c r="B19" s="45"/>
      <c r="D19" s="33" t="str">
        <f>Puan!A19</f>
        <v>DEPRESYON</v>
      </c>
      <c r="E19" s="37">
        <f>((Puan!B19)/6)+(E20/10)</f>
        <v>0</v>
      </c>
    </row>
    <row r="20" spans="1:5" s="33" customFormat="1" ht="14.25" customHeight="1">
      <c r="A20" s="44" t="s">
        <v>65</v>
      </c>
      <c r="B20" s="45"/>
      <c r="D20" s="33" t="str">
        <f>Puan!A20</f>
        <v>ANKSİYETE</v>
      </c>
      <c r="E20" s="37">
        <f>((Puan!B20)/6)+(E21/10)</f>
        <v>0</v>
      </c>
    </row>
    <row r="21" spans="1:5" s="33" customFormat="1" ht="14.25" customHeight="1">
      <c r="A21" s="44" t="s">
        <v>68</v>
      </c>
      <c r="B21" s="45"/>
      <c r="D21" s="33" t="str">
        <f>Puan!A21</f>
        <v>HOSTİLİTE</v>
      </c>
      <c r="E21" s="37">
        <f>((Puan!B21)/5)+(E22/10)</f>
        <v>0</v>
      </c>
    </row>
    <row r="22" spans="1:5" s="33" customFormat="1" ht="14.25" customHeight="1">
      <c r="A22" s="44" t="s">
        <v>66</v>
      </c>
      <c r="B22" s="45"/>
      <c r="D22" s="33" t="str">
        <f>Puan!A22</f>
        <v>FOBİK ANKSİYETE</v>
      </c>
      <c r="E22" s="37">
        <f>((Puan!B22)/5)+(E23/10)</f>
        <v>0</v>
      </c>
    </row>
    <row r="23" spans="1:5" s="33" customFormat="1" ht="14.25" customHeight="1">
      <c r="A23" s="44" t="s">
        <v>72</v>
      </c>
      <c r="B23" s="45"/>
      <c r="D23" s="33" t="str">
        <f>Puan!A23</f>
        <v>PARANOİD DÜŞÜNCEL</v>
      </c>
      <c r="E23" s="37">
        <f>((Puan!B23)/5)+(E24/10)</f>
        <v>0</v>
      </c>
    </row>
    <row r="24" spans="1:5" s="33" customFormat="1" ht="14.25" customHeight="1">
      <c r="A24" s="44" t="s">
        <v>67</v>
      </c>
      <c r="B24" s="45"/>
      <c r="D24" s="33" t="str">
        <f>Puan!A24</f>
        <v>PSİKOTİZM</v>
      </c>
      <c r="E24" s="37">
        <f>((Puan!B24)/5)+(E25/10)</f>
        <v>0</v>
      </c>
    </row>
    <row r="25" spans="1:5" s="35" customFormat="1" ht="14.25" customHeight="1">
      <c r="A25" s="44" t="s">
        <v>69</v>
      </c>
      <c r="B25" s="45"/>
      <c r="D25" s="35" t="str">
        <f>Puan!A25</f>
        <v>EK MADDELER</v>
      </c>
      <c r="E25" s="38">
        <f>((Puan!B25)/4)</f>
        <v>0</v>
      </c>
    </row>
    <row r="26" spans="1:5" s="33" customFormat="1" ht="12.75" customHeight="1">
      <c r="A26" s="20"/>
      <c r="B26" s="19"/>
      <c r="E26" s="37"/>
    </row>
    <row r="27" ht="12.75" customHeight="1">
      <c r="E27" s="36"/>
    </row>
    <row r="28" spans="1:2" ht="12.75" customHeight="1">
      <c r="A28" s="29"/>
      <c r="B28" s="28"/>
    </row>
  </sheetData>
  <sheetProtection password="C7C4" sheet="1" objects="1" scenarios="1"/>
  <mergeCells count="2">
    <mergeCell ref="A3:E3"/>
    <mergeCell ref="A1:E2"/>
  </mergeCells>
  <printOptions/>
  <pageMargins left="0.3937007874015748" right="0" top="0.7874015748031497" bottom="0.3937007874015748" header="0.5118110236220472" footer="0.5118110236220472"/>
  <pageSetup horizontalDpi="300" verticalDpi="300" orientation="landscape" paperSize="9" scale="85" r:id="rId1"/>
</worksheet>
</file>

<file path=xl/worksheets/sheet6.xml><?xml version="1.0" encoding="utf-8"?>
<worksheet xmlns="http://schemas.openxmlformats.org/spreadsheetml/2006/main" xmlns:r="http://schemas.openxmlformats.org/officeDocument/2006/relationships">
  <sheetPr codeName="Sayfa8"/>
  <dimension ref="A1:AH11"/>
  <sheetViews>
    <sheetView zoomScale="90" zoomScaleNormal="90" workbookViewId="0" topLeftCell="A1">
      <selection activeCell="B15" sqref="B15"/>
    </sheetView>
  </sheetViews>
  <sheetFormatPr defaultColWidth="9.140625" defaultRowHeight="12.75"/>
  <cols>
    <col min="1" max="1" width="39.8515625" style="16" customWidth="1"/>
    <col min="2" max="2" width="40.140625" style="16" customWidth="1"/>
    <col min="3" max="16384" width="6.421875" style="15" customWidth="1"/>
  </cols>
  <sheetData>
    <row r="1" spans="1:34" s="22" customFormat="1" ht="35.25" customHeight="1">
      <c r="A1" s="129" t="str">
        <f>Puan!A1</f>
        <v>HAKAN YILMAZ</v>
      </c>
      <c r="B1" s="130"/>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row>
    <row r="2" spans="1:34" s="23" customFormat="1" ht="25.5" customHeight="1">
      <c r="A2" s="80" t="str">
        <f>Puan!D4</f>
        <v>SOMATİZASYON (Bedensel Yakınmalar)</v>
      </c>
      <c r="B2" s="81" t="str">
        <f>(((IF(Puan!E4&gt;3.4,"ÇOK YÜKSEK DÜZEYDE PSİKOPATOLOJİ",(IF(Puan!E4&gt;2.4,"YÜKSEK DÜZEYDE PSİKOPATOLOJİ",(IF(Puan!E4&gt;1.4,"HAFİF DÜZEYDE PSİKOPATOLOJİ",(IF(Puan!E4&gt;0.033,"NORMAL",(IF(Puan!E4&lt;0.033,"BOŞ"))))))))))))</f>
        <v>NORMAL</v>
      </c>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1"/>
      <c r="AH2" s="21"/>
    </row>
    <row r="3" spans="1:34" s="24" customFormat="1" ht="25.5" customHeight="1">
      <c r="A3" s="82" t="str">
        <f>Puan!D5</f>
        <v>OBSESİF-KOMP.SEMP. ( Takıntılar)</v>
      </c>
      <c r="B3" s="83" t="str">
        <f>(((IF(Puan!E5&gt;3.4,"ÇOK YÜKSEK DÜZEYDE PSİKOPATOLOJİ",(IF(Puan!E5&gt;2.4,"YÜKSEK DÜZEYDE PSİKOPATOLOJİ",(IF(Puan!E5&gt;1.4,"HAFİF DÜZEYDE PSİKOPATOLOJİ",(IF(Puan!E5&gt;0.038,"NORMAL",(IF(Puan!E5&lt;0.038,"BOŞ"))))))))))))</f>
        <v>NORMAL</v>
      </c>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row>
    <row r="4" spans="1:34" s="23" customFormat="1" ht="25.5" customHeight="1">
      <c r="A4" s="80" t="str">
        <f>Puan!D6</f>
        <v>KİŞİLERARASI DUYARL.</v>
      </c>
      <c r="B4" s="81" t="str">
        <f>(((IF(Puan!E6&gt;3.4,"ÇOK YÜKSEK DÜZEYDE PSİKOPATOLOJİ",(IF(Puan!E6&gt;2.4,"YÜKSEK DÜZEYDE PSİKOPATOLOJİ",(IF(Puan!E6&gt;1.4,"HAFİF DÜZEYDE PSİKOPATOLOJİ",((IF(Puan!E6&gt;0.055,"NORMAL",(IF(Puan!E6&lt;0.055,"BOŞ")))))))))))))</f>
        <v>NORMAL</v>
      </c>
      <c r="C4" s="21"/>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row>
    <row r="5" spans="1:34" s="24" customFormat="1" ht="25.5" customHeight="1">
      <c r="A5" s="82" t="str">
        <f>Puan!D7</f>
        <v>DEPRESYON</v>
      </c>
      <c r="B5" s="83" t="str">
        <f>(((IF(Puan!E7&gt;3.4,"ÇOK YÜKSEK DÜZEYDE PSİKOPATOLOJİ",(IF(Puan!E7&gt;2.4,"YÜKSEK DÜZEYDE PSİKOPATOLOJİ",(IF(Puan!E7&gt;1.4,"HAFİF DÜZEYDE PSİKOPATOLOJİ",(IF(Puan!E7&gt;0.038,"NORMAL",(IF(Puan!E7&lt;0.038,"BOŞ"))))))))))))</f>
        <v>NORMAL</v>
      </c>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row>
    <row r="6" spans="1:34" s="23" customFormat="1" ht="25.5" customHeight="1">
      <c r="A6" s="80" t="str">
        <f>Puan!D8</f>
        <v>ANKSİYETE - KAYGI</v>
      </c>
      <c r="B6" s="81" t="str">
        <f>(((IF(Puan!E8&gt;3.4,"ÇOK YÜKSEK DÜZEYDE PSİKOPATOLOJİ",(IF(Puan!E8&gt;2.4,"YÜKSEK DÜZEYDE PSİKOPATOLOJİ",(IF(Puan!E8&gt;1.4,"HAFİF DÜZEYDE PSİKOPATOLOJİ",(IF(Puan!E8&gt;0.038,"NORMAL",(IF(Puan!E8&lt;0.038,"BOŞ"))))))))))))</f>
        <v>NORMAL</v>
      </c>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row>
    <row r="7" spans="1:34" s="24" customFormat="1" ht="25.5" customHeight="1">
      <c r="A7" s="82" t="str">
        <f>Puan!D9</f>
        <v>HOSTİLİTE (ÖFKE-DÜŞMANLIK)</v>
      </c>
      <c r="B7" s="83" t="str">
        <f>(((IF(Puan!E9&gt;3.4,"ÇOK YÜKSEK DÜZEYDE PSİKOPATOLOJİ",(IF(Puan!E9&gt;2.4,"YÜKSEK DÜZEYDE PSİKOPATOLOJİ",(IF(Puan!E9&gt;1.4,"HAFİF DÜZEYDE PSİKOPATOLOJİ",(IF(Puan!E9&gt;0.045,"NORMAL",(IF(Puan!E9&lt;0.045,"BOŞ"))))))))))))</f>
        <v>NORMAL</v>
      </c>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row>
    <row r="8" spans="1:34" s="23" customFormat="1" ht="25.5" customHeight="1">
      <c r="A8" s="80" t="str">
        <f>Puan!D10</f>
        <v>FOBİK ANKSİYETE</v>
      </c>
      <c r="B8" s="81" t="str">
        <f>(((IF(Puan!E10&gt;3.4,"ÇOK YÜKSEK DÜZEYDE PSİKOPATOLOJİ",(IF(Puan!E10&gt;2.4,"YÜKSEK DÜZEYDE PSİKOPATOLOJİ",(IF(Puan!E10&gt;1.4,"HAFİF DÜZEYDE PSİKOPATOLOJİ",(IF(Puan!E10&gt;0.045,"NORMAL",(IF(Puan!E10&lt;0.045,"BOŞ"))))))))))))</f>
        <v>NORMAL</v>
      </c>
      <c r="C8" s="21"/>
      <c r="D8" s="21"/>
      <c r="E8" s="21"/>
      <c r="F8" s="21"/>
      <c r="G8" s="21"/>
      <c r="H8" s="21"/>
      <c r="I8" s="21"/>
      <c r="J8" s="21"/>
      <c r="K8" s="21"/>
      <c r="L8" s="21"/>
      <c r="M8" s="21"/>
      <c r="N8" s="21"/>
      <c r="O8" s="21"/>
      <c r="P8" s="21"/>
      <c r="Q8" s="21"/>
      <c r="R8" s="21"/>
      <c r="S8" s="21"/>
      <c r="T8" s="21"/>
      <c r="U8" s="21"/>
      <c r="V8" s="21"/>
      <c r="W8" s="21"/>
      <c r="X8" s="21"/>
      <c r="Y8" s="21"/>
      <c r="Z8" s="21"/>
      <c r="AA8" s="21"/>
      <c r="AB8" s="21"/>
      <c r="AC8" s="21"/>
      <c r="AD8" s="21"/>
      <c r="AE8" s="21"/>
      <c r="AF8" s="21"/>
      <c r="AG8" s="21"/>
      <c r="AH8" s="21"/>
    </row>
    <row r="9" spans="1:34" s="24" customFormat="1" ht="25.5" customHeight="1">
      <c r="A9" s="82" t="str">
        <f>Puan!D11</f>
        <v>PARANOİD DÜŞÜNCEL.(ŞÜPHE)</v>
      </c>
      <c r="B9" s="83" t="str">
        <f>(((IF(Puan!E11&gt;3.4,"ÇOK YÜKSEK DÜZEYDE PSİKOPATOLOJİ",(IF(Puan!E11&gt;2.4,"YÜKSEK DÜZEYDE PSİKOPATOLOJİ",(IF(Puan!E11&gt;1.4,"HAFİF DÜZEYDE PSİKOPATOLOJİ",(IF(Puan!E11&gt;0.045,"NORMAL",(IF(Puan!E11&lt;0.045,"BOŞ"))))))))))))</f>
        <v>NORMAL</v>
      </c>
      <c r="C9" s="21"/>
      <c r="D9" s="21"/>
      <c r="E9" s="21"/>
      <c r="F9" s="21"/>
      <c r="G9" s="21"/>
      <c r="H9" s="21"/>
      <c r="I9" s="21"/>
      <c r="J9" s="21"/>
      <c r="K9" s="21"/>
      <c r="L9" s="21"/>
      <c r="M9" s="21"/>
      <c r="N9" s="21"/>
      <c r="O9" s="21"/>
      <c r="P9" s="21"/>
      <c r="Q9" s="21"/>
      <c r="R9" s="21"/>
      <c r="S9" s="21"/>
      <c r="T9" s="21"/>
      <c r="U9" s="21"/>
      <c r="V9" s="21"/>
      <c r="W9" s="21"/>
      <c r="X9" s="21"/>
      <c r="Y9" s="21"/>
      <c r="Z9" s="21"/>
      <c r="AA9" s="21"/>
      <c r="AB9" s="21"/>
      <c r="AC9" s="21"/>
      <c r="AD9" s="21"/>
      <c r="AE9" s="21"/>
      <c r="AF9" s="21"/>
      <c r="AG9" s="21"/>
      <c r="AH9" s="21"/>
    </row>
    <row r="10" spans="1:34" s="23" customFormat="1" ht="25.5" customHeight="1">
      <c r="A10" s="80" t="str">
        <f>Puan!D12</f>
        <v>PSİKOTİZM</v>
      </c>
      <c r="B10" s="81" t="str">
        <f>(((IF(Puan!E12&gt;3.4,"ÇOK YÜKSEK DÜZEYDE PSİKOPATOLOJİ",(IF(Puan!E12&gt;2.4,"YÜKSEK DÜZEYDE PSİKOPATOLOJİ",(IF(Puan!E12&gt;1.4,"HAFİF DÜZEYDE PSİKOPATOLOJİ",(IF(Puan!E12&gt;0.046,"NORMAL",(IF(Puan!E4&lt;0.046,"BOŞ"))))))))))))</f>
        <v>NORMAL</v>
      </c>
      <c r="C10" s="21"/>
      <c r="D10" s="21"/>
      <c r="E10" s="21"/>
      <c r="F10" s="21"/>
      <c r="G10" s="21"/>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row>
    <row r="11" spans="1:34" s="24" customFormat="1" ht="25.5" customHeight="1" thickBot="1">
      <c r="A11" s="84" t="str">
        <f>Puan!D13</f>
        <v>EK MADDELER</v>
      </c>
      <c r="B11" s="85" t="str">
        <f>(((IF(Puan!E13&gt;3.4,"ÇOK YÜKSEK DÜZEYDE PSİKOPATOLOJİ",(IF(Puan!E13&gt;2.4,"YÜKSEK DÜZEYDE PSİKOPATOLOJİ",(IF(Puan!E13&gt;1.4,"HAFİF DÜZEYDE PSİKOPATOLOJİ",(IF(Puan!E13&gt;0.054,"NORMAL",(IF(Puan!E13&lt;0.054,"BOŞ"))))))))))))</f>
        <v>NORMAL</v>
      </c>
      <c r="C11" s="21"/>
      <c r="D11" s="21"/>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row>
  </sheetData>
  <sheetProtection password="C7C4" sheet="1" objects="1" scenarios="1"/>
  <mergeCells count="1">
    <mergeCell ref="A1:B1"/>
  </mergeCells>
  <printOptions/>
  <pageMargins left="1.3385826771653544" right="0" top="0.984251968503937" bottom="0.984251968503937" header="0.5118110236220472" footer="0.511811023622047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ÖZEL BALIKESİR FIRAT LİSESİ</dc:title>
  <dc:subject>Kısa Semptom Envanteri</dc:subject>
  <dc:creator>AKIN YILDIRIM</dc:creator>
  <cp:keywords/>
  <dc:description/>
  <cp:lastModifiedBy>Uygur</cp:lastModifiedBy>
  <cp:lastPrinted>2004-10-19T06:18:46Z</cp:lastPrinted>
  <dcterms:created xsi:type="dcterms:W3CDTF">2000-12-22T09:03:44Z</dcterms:created>
  <dcterms:modified xsi:type="dcterms:W3CDTF">2008-02-22T00:12:01Z</dcterms:modified>
  <cp:category/>
  <cp:version/>
  <cp:contentType/>
  <cp:contentStatus/>
</cp:coreProperties>
</file>